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ad1\Desktop\Kapacita_MŠ\"/>
    </mc:Choice>
  </mc:AlternateContent>
  <xr:revisionPtr revIDLastSave="0" documentId="13_ncr:1_{FE7705F8-6533-4424-A349-1D185B2C67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O 27645" sheetId="5" r:id="rId1"/>
  </sheets>
  <definedNames>
    <definedName name="_xlnm.Print_Titles" localSheetId="0">'SO 27645'!$8:$8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72" i="5" l="1"/>
  <c r="S269" i="5"/>
  <c r="S271" i="5" s="1"/>
  <c r="K268" i="5"/>
  <c r="J268" i="5"/>
  <c r="P268" i="5"/>
  <c r="M268" i="5"/>
  <c r="L268" i="5"/>
  <c r="I268" i="5"/>
  <c r="K267" i="5"/>
  <c r="J267" i="5"/>
  <c r="M267" i="5"/>
  <c r="L267" i="5"/>
  <c r="I267" i="5"/>
  <c r="K266" i="5"/>
  <c r="J266" i="5"/>
  <c r="P266" i="5"/>
  <c r="M266" i="5"/>
  <c r="L266" i="5"/>
  <c r="I266" i="5"/>
  <c r="K265" i="5"/>
  <c r="J265" i="5"/>
  <c r="M265" i="5"/>
  <c r="L265" i="5"/>
  <c r="I265" i="5"/>
  <c r="K264" i="5"/>
  <c r="J264" i="5"/>
  <c r="M264" i="5"/>
  <c r="L264" i="5"/>
  <c r="I264" i="5"/>
  <c r="K263" i="5"/>
  <c r="J263" i="5"/>
  <c r="M263" i="5"/>
  <c r="L263" i="5"/>
  <c r="I263" i="5"/>
  <c r="S257" i="5"/>
  <c r="K256" i="5"/>
  <c r="J256" i="5"/>
  <c r="P256" i="5"/>
  <c r="M256" i="5"/>
  <c r="L256" i="5"/>
  <c r="I256" i="5"/>
  <c r="K255" i="5"/>
  <c r="J255" i="5"/>
  <c r="P255" i="5"/>
  <c r="M255" i="5"/>
  <c r="L255" i="5"/>
  <c r="I255" i="5"/>
  <c r="K254" i="5"/>
  <c r="J254" i="5"/>
  <c r="M254" i="5"/>
  <c r="L254" i="5"/>
  <c r="I254" i="5"/>
  <c r="S251" i="5"/>
  <c r="K250" i="5"/>
  <c r="J250" i="5"/>
  <c r="P250" i="5"/>
  <c r="M250" i="5"/>
  <c r="L250" i="5"/>
  <c r="I250" i="5"/>
  <c r="K249" i="5"/>
  <c r="J249" i="5"/>
  <c r="P249" i="5"/>
  <c r="M249" i="5"/>
  <c r="L249" i="5"/>
  <c r="I249" i="5"/>
  <c r="K248" i="5"/>
  <c r="J248" i="5"/>
  <c r="P248" i="5"/>
  <c r="M248" i="5"/>
  <c r="L248" i="5"/>
  <c r="I248" i="5"/>
  <c r="K247" i="5"/>
  <c r="J247" i="5"/>
  <c r="P247" i="5"/>
  <c r="M247" i="5"/>
  <c r="L247" i="5"/>
  <c r="I247" i="5"/>
  <c r="S244" i="5"/>
  <c r="K243" i="5"/>
  <c r="J243" i="5"/>
  <c r="M243" i="5"/>
  <c r="L243" i="5"/>
  <c r="I243" i="5"/>
  <c r="K242" i="5"/>
  <c r="J242" i="5"/>
  <c r="P242" i="5"/>
  <c r="M242" i="5"/>
  <c r="L242" i="5"/>
  <c r="I242" i="5"/>
  <c r="K241" i="5"/>
  <c r="J241" i="5"/>
  <c r="P241" i="5"/>
  <c r="M241" i="5"/>
  <c r="L241" i="5"/>
  <c r="I241" i="5"/>
  <c r="K240" i="5"/>
  <c r="J240" i="5"/>
  <c r="P240" i="5"/>
  <c r="P244" i="5" s="1"/>
  <c r="M240" i="5"/>
  <c r="L240" i="5"/>
  <c r="I240" i="5"/>
  <c r="K236" i="5"/>
  <c r="J236" i="5"/>
  <c r="M236" i="5"/>
  <c r="L236" i="5"/>
  <c r="I236" i="5"/>
  <c r="K235" i="5"/>
  <c r="J235" i="5"/>
  <c r="P235" i="5"/>
  <c r="M235" i="5"/>
  <c r="L235" i="5"/>
  <c r="I235" i="5"/>
  <c r="K234" i="5"/>
  <c r="J234" i="5"/>
  <c r="P234" i="5"/>
  <c r="M234" i="5"/>
  <c r="L234" i="5"/>
  <c r="I234" i="5"/>
  <c r="K233" i="5"/>
  <c r="J233" i="5"/>
  <c r="M233" i="5"/>
  <c r="L233" i="5"/>
  <c r="I233" i="5"/>
  <c r="K232" i="5"/>
  <c r="J232" i="5"/>
  <c r="P232" i="5"/>
  <c r="M232" i="5"/>
  <c r="L232" i="5"/>
  <c r="I232" i="5"/>
  <c r="K231" i="5"/>
  <c r="J231" i="5"/>
  <c r="P231" i="5"/>
  <c r="M231" i="5"/>
  <c r="L231" i="5"/>
  <c r="I231" i="5"/>
  <c r="K230" i="5"/>
  <c r="J230" i="5"/>
  <c r="P230" i="5"/>
  <c r="M230" i="5"/>
  <c r="L230" i="5"/>
  <c r="I230" i="5"/>
  <c r="K229" i="5"/>
  <c r="J229" i="5"/>
  <c r="P229" i="5"/>
  <c r="M229" i="5"/>
  <c r="L229" i="5"/>
  <c r="I229" i="5"/>
  <c r="K228" i="5"/>
  <c r="J228" i="5"/>
  <c r="P228" i="5"/>
  <c r="M228" i="5"/>
  <c r="L228" i="5"/>
  <c r="I228" i="5"/>
  <c r="K227" i="5"/>
  <c r="J227" i="5"/>
  <c r="S227" i="5"/>
  <c r="S237" i="5" s="1"/>
  <c r="M227" i="5"/>
  <c r="L227" i="5"/>
  <c r="I227" i="5"/>
  <c r="K226" i="5"/>
  <c r="J226" i="5"/>
  <c r="M226" i="5"/>
  <c r="L226" i="5"/>
  <c r="I226" i="5"/>
  <c r="P223" i="5"/>
  <c r="K222" i="5"/>
  <c r="J222" i="5"/>
  <c r="S222" i="5"/>
  <c r="S223" i="5" s="1"/>
  <c r="M222" i="5"/>
  <c r="H223" i="5" s="1"/>
  <c r="L222" i="5"/>
  <c r="I222" i="5"/>
  <c r="S219" i="5"/>
  <c r="K218" i="5"/>
  <c r="J218" i="5"/>
  <c r="M218" i="5"/>
  <c r="L218" i="5"/>
  <c r="I218" i="5"/>
  <c r="K217" i="5"/>
  <c r="J217" i="5"/>
  <c r="P217" i="5"/>
  <c r="M217" i="5"/>
  <c r="L217" i="5"/>
  <c r="I217" i="5"/>
  <c r="K216" i="5"/>
  <c r="J216" i="5"/>
  <c r="P216" i="5"/>
  <c r="M216" i="5"/>
  <c r="L216" i="5"/>
  <c r="I216" i="5"/>
  <c r="K215" i="5"/>
  <c r="J215" i="5"/>
  <c r="P215" i="5"/>
  <c r="M215" i="5"/>
  <c r="L215" i="5"/>
  <c r="I215" i="5"/>
  <c r="K214" i="5"/>
  <c r="J214" i="5"/>
  <c r="P214" i="5"/>
  <c r="M214" i="5"/>
  <c r="L214" i="5"/>
  <c r="I214" i="5"/>
  <c r="K213" i="5"/>
  <c r="J213" i="5"/>
  <c r="P213" i="5"/>
  <c r="M213" i="5"/>
  <c r="L213" i="5"/>
  <c r="I213" i="5"/>
  <c r="K212" i="5"/>
  <c r="J212" i="5"/>
  <c r="P212" i="5"/>
  <c r="M212" i="5"/>
  <c r="L212" i="5"/>
  <c r="I212" i="5"/>
  <c r="S209" i="5"/>
  <c r="K208" i="5"/>
  <c r="J208" i="5"/>
  <c r="M208" i="5"/>
  <c r="L208" i="5"/>
  <c r="I208" i="5"/>
  <c r="K207" i="5"/>
  <c r="J207" i="5"/>
  <c r="P207" i="5"/>
  <c r="M207" i="5"/>
  <c r="L207" i="5"/>
  <c r="I207" i="5"/>
  <c r="K206" i="5"/>
  <c r="J206" i="5"/>
  <c r="P206" i="5"/>
  <c r="M206" i="5"/>
  <c r="L206" i="5"/>
  <c r="I206" i="5"/>
  <c r="K205" i="5"/>
  <c r="J205" i="5"/>
  <c r="P205" i="5"/>
  <c r="M205" i="5"/>
  <c r="L205" i="5"/>
  <c r="I205" i="5"/>
  <c r="K204" i="5"/>
  <c r="J204" i="5"/>
  <c r="P204" i="5"/>
  <c r="M204" i="5"/>
  <c r="L204" i="5"/>
  <c r="I204" i="5"/>
  <c r="K203" i="5"/>
  <c r="J203" i="5"/>
  <c r="P203" i="5"/>
  <c r="M203" i="5"/>
  <c r="L203" i="5"/>
  <c r="I203" i="5"/>
  <c r="K202" i="5"/>
  <c r="J202" i="5"/>
  <c r="P202" i="5"/>
  <c r="M202" i="5"/>
  <c r="L202" i="5"/>
  <c r="I202" i="5"/>
  <c r="K201" i="5"/>
  <c r="J201" i="5"/>
  <c r="P201" i="5"/>
  <c r="M201" i="5"/>
  <c r="L201" i="5"/>
  <c r="I201" i="5"/>
  <c r="K200" i="5"/>
  <c r="J200" i="5"/>
  <c r="P200" i="5"/>
  <c r="M200" i="5"/>
  <c r="L200" i="5"/>
  <c r="I200" i="5"/>
  <c r="K199" i="5"/>
  <c r="J199" i="5"/>
  <c r="P199" i="5"/>
  <c r="M199" i="5"/>
  <c r="L199" i="5"/>
  <c r="I199" i="5"/>
  <c r="K198" i="5"/>
  <c r="J198" i="5"/>
  <c r="P198" i="5"/>
  <c r="M198" i="5"/>
  <c r="L198" i="5"/>
  <c r="I198" i="5"/>
  <c r="K197" i="5"/>
  <c r="J197" i="5"/>
  <c r="P197" i="5"/>
  <c r="M197" i="5"/>
  <c r="L197" i="5"/>
  <c r="I197" i="5"/>
  <c r="K196" i="5"/>
  <c r="J196" i="5"/>
  <c r="P196" i="5"/>
  <c r="M196" i="5"/>
  <c r="L196" i="5"/>
  <c r="I196" i="5"/>
  <c r="K195" i="5"/>
  <c r="J195" i="5"/>
  <c r="P195" i="5"/>
  <c r="M195" i="5"/>
  <c r="L195" i="5"/>
  <c r="I195" i="5"/>
  <c r="K194" i="5"/>
  <c r="J194" i="5"/>
  <c r="P194" i="5"/>
  <c r="M194" i="5"/>
  <c r="L194" i="5"/>
  <c r="I194" i="5"/>
  <c r="K193" i="5"/>
  <c r="J193" i="5"/>
  <c r="M193" i="5"/>
  <c r="L193" i="5"/>
  <c r="I193" i="5"/>
  <c r="K189" i="5"/>
  <c r="J189" i="5"/>
  <c r="M189" i="5"/>
  <c r="L189" i="5"/>
  <c r="I189" i="5"/>
  <c r="K188" i="5"/>
  <c r="J188" i="5"/>
  <c r="P188" i="5"/>
  <c r="M188" i="5"/>
  <c r="L188" i="5"/>
  <c r="I188" i="5"/>
  <c r="K187" i="5"/>
  <c r="J187" i="5"/>
  <c r="P187" i="5"/>
  <c r="M187" i="5"/>
  <c r="L187" i="5"/>
  <c r="I187" i="5"/>
  <c r="K186" i="5"/>
  <c r="J186" i="5"/>
  <c r="P186" i="5"/>
  <c r="M186" i="5"/>
  <c r="L186" i="5"/>
  <c r="I186" i="5"/>
  <c r="K185" i="5"/>
  <c r="J185" i="5"/>
  <c r="M185" i="5"/>
  <c r="L185" i="5"/>
  <c r="I185" i="5"/>
  <c r="K184" i="5"/>
  <c r="J184" i="5"/>
  <c r="P184" i="5"/>
  <c r="M184" i="5"/>
  <c r="L184" i="5"/>
  <c r="I184" i="5"/>
  <c r="K183" i="5"/>
  <c r="J183" i="5"/>
  <c r="M183" i="5"/>
  <c r="L183" i="5"/>
  <c r="I183" i="5"/>
  <c r="K182" i="5"/>
  <c r="J182" i="5"/>
  <c r="S182" i="5"/>
  <c r="S190" i="5" s="1"/>
  <c r="M182" i="5"/>
  <c r="L182" i="5"/>
  <c r="I182" i="5"/>
  <c r="S179" i="5"/>
  <c r="K178" i="5"/>
  <c r="J178" i="5"/>
  <c r="M178" i="5"/>
  <c r="L178" i="5"/>
  <c r="I178" i="5"/>
  <c r="K177" i="5"/>
  <c r="J177" i="5"/>
  <c r="P177" i="5"/>
  <c r="P179" i="5" s="1"/>
  <c r="M177" i="5"/>
  <c r="L177" i="5"/>
  <c r="I177" i="5"/>
  <c r="K173" i="5"/>
  <c r="J173" i="5"/>
  <c r="M173" i="5"/>
  <c r="L173" i="5"/>
  <c r="I173" i="5"/>
  <c r="K172" i="5"/>
  <c r="J172" i="5"/>
  <c r="M172" i="5"/>
  <c r="L172" i="5"/>
  <c r="I172" i="5"/>
  <c r="K171" i="5"/>
  <c r="J171" i="5"/>
  <c r="M171" i="5"/>
  <c r="L171" i="5"/>
  <c r="I171" i="5"/>
  <c r="K170" i="5"/>
  <c r="J170" i="5"/>
  <c r="M170" i="5"/>
  <c r="L170" i="5"/>
  <c r="I170" i="5"/>
  <c r="K169" i="5"/>
  <c r="J169" i="5"/>
  <c r="P169" i="5"/>
  <c r="M169" i="5"/>
  <c r="L169" i="5"/>
  <c r="I169" i="5"/>
  <c r="K168" i="5"/>
  <c r="J168" i="5"/>
  <c r="S168" i="5"/>
  <c r="S174" i="5" s="1"/>
  <c r="P168" i="5"/>
  <c r="M168" i="5"/>
  <c r="L168" i="5"/>
  <c r="I168" i="5"/>
  <c r="S165" i="5"/>
  <c r="K164" i="5"/>
  <c r="J164" i="5"/>
  <c r="M164" i="5"/>
  <c r="L164" i="5"/>
  <c r="I164" i="5"/>
  <c r="K163" i="5"/>
  <c r="J163" i="5"/>
  <c r="P163" i="5"/>
  <c r="M163" i="5"/>
  <c r="L163" i="5"/>
  <c r="I163" i="5"/>
  <c r="K162" i="5"/>
  <c r="J162" i="5"/>
  <c r="P162" i="5"/>
  <c r="M162" i="5"/>
  <c r="L162" i="5"/>
  <c r="I162" i="5"/>
  <c r="K158" i="5"/>
  <c r="J158" i="5"/>
  <c r="M158" i="5"/>
  <c r="L158" i="5"/>
  <c r="I158" i="5"/>
  <c r="K157" i="5"/>
  <c r="J157" i="5"/>
  <c r="S157" i="5"/>
  <c r="M157" i="5"/>
  <c r="L157" i="5"/>
  <c r="I157" i="5"/>
  <c r="K156" i="5"/>
  <c r="J156" i="5"/>
  <c r="S156" i="5"/>
  <c r="M156" i="5"/>
  <c r="L156" i="5"/>
  <c r="I156" i="5"/>
  <c r="K155" i="5"/>
  <c r="J155" i="5"/>
  <c r="S155" i="5"/>
  <c r="M155" i="5"/>
  <c r="L155" i="5"/>
  <c r="I155" i="5"/>
  <c r="K154" i="5"/>
  <c r="J154" i="5"/>
  <c r="S154" i="5"/>
  <c r="M154" i="5"/>
  <c r="L154" i="5"/>
  <c r="I154" i="5"/>
  <c r="K153" i="5"/>
  <c r="J153" i="5"/>
  <c r="M153" i="5"/>
  <c r="L153" i="5"/>
  <c r="I153" i="5"/>
  <c r="K152" i="5"/>
  <c r="J152" i="5"/>
  <c r="P152" i="5"/>
  <c r="M152" i="5"/>
  <c r="L152" i="5"/>
  <c r="I152" i="5"/>
  <c r="K151" i="5"/>
  <c r="J151" i="5"/>
  <c r="M151" i="5"/>
  <c r="L151" i="5"/>
  <c r="I151" i="5"/>
  <c r="K150" i="5"/>
  <c r="J150" i="5"/>
  <c r="P150" i="5"/>
  <c r="M150" i="5"/>
  <c r="L150" i="5"/>
  <c r="I150" i="5"/>
  <c r="K149" i="5"/>
  <c r="J149" i="5"/>
  <c r="M149" i="5"/>
  <c r="L149" i="5"/>
  <c r="I149" i="5"/>
  <c r="K148" i="5"/>
  <c r="J148" i="5"/>
  <c r="P148" i="5"/>
  <c r="M148" i="5"/>
  <c r="L148" i="5"/>
  <c r="I148" i="5"/>
  <c r="K147" i="5"/>
  <c r="J147" i="5"/>
  <c r="P147" i="5"/>
  <c r="M147" i="5"/>
  <c r="L147" i="5"/>
  <c r="I147" i="5"/>
  <c r="K146" i="5"/>
  <c r="J146" i="5"/>
  <c r="M146" i="5"/>
  <c r="L146" i="5"/>
  <c r="I146" i="5"/>
  <c r="K145" i="5"/>
  <c r="J145" i="5"/>
  <c r="P145" i="5"/>
  <c r="M145" i="5"/>
  <c r="L145" i="5"/>
  <c r="I145" i="5"/>
  <c r="K144" i="5"/>
  <c r="J144" i="5"/>
  <c r="M144" i="5"/>
  <c r="L144" i="5"/>
  <c r="I144" i="5"/>
  <c r="K143" i="5"/>
  <c r="J143" i="5"/>
  <c r="M143" i="5"/>
  <c r="L143" i="5"/>
  <c r="I143" i="5"/>
  <c r="K142" i="5"/>
  <c r="J142" i="5"/>
  <c r="P142" i="5"/>
  <c r="M142" i="5"/>
  <c r="L142" i="5"/>
  <c r="I142" i="5"/>
  <c r="K141" i="5"/>
  <c r="J141" i="5"/>
  <c r="M141" i="5"/>
  <c r="L141" i="5"/>
  <c r="I141" i="5"/>
  <c r="K140" i="5"/>
  <c r="J140" i="5"/>
  <c r="M140" i="5"/>
  <c r="L140" i="5"/>
  <c r="I140" i="5"/>
  <c r="K139" i="5"/>
  <c r="J139" i="5"/>
  <c r="M139" i="5"/>
  <c r="L139" i="5"/>
  <c r="I139" i="5"/>
  <c r="K138" i="5"/>
  <c r="J138" i="5"/>
  <c r="P138" i="5"/>
  <c r="M138" i="5"/>
  <c r="L138" i="5"/>
  <c r="I138" i="5"/>
  <c r="K137" i="5"/>
  <c r="J137" i="5"/>
  <c r="M137" i="5"/>
  <c r="L137" i="5"/>
  <c r="I137" i="5"/>
  <c r="K136" i="5"/>
  <c r="J136" i="5"/>
  <c r="P136" i="5"/>
  <c r="M136" i="5"/>
  <c r="L136" i="5"/>
  <c r="I136" i="5"/>
  <c r="K135" i="5"/>
  <c r="J135" i="5"/>
  <c r="M135" i="5"/>
  <c r="L135" i="5"/>
  <c r="I135" i="5"/>
  <c r="K134" i="5"/>
  <c r="J134" i="5"/>
  <c r="P134" i="5"/>
  <c r="M134" i="5"/>
  <c r="L134" i="5"/>
  <c r="I134" i="5"/>
  <c r="K133" i="5"/>
  <c r="J133" i="5"/>
  <c r="M133" i="5"/>
  <c r="L133" i="5"/>
  <c r="I133" i="5"/>
  <c r="K132" i="5"/>
  <c r="J132" i="5"/>
  <c r="P132" i="5"/>
  <c r="M132" i="5"/>
  <c r="L132" i="5"/>
  <c r="I132" i="5"/>
  <c r="K131" i="5"/>
  <c r="J131" i="5"/>
  <c r="M131" i="5"/>
  <c r="L131" i="5"/>
  <c r="I131" i="5"/>
  <c r="K130" i="5"/>
  <c r="J130" i="5"/>
  <c r="P130" i="5"/>
  <c r="M130" i="5"/>
  <c r="L130" i="5"/>
  <c r="I130" i="5"/>
  <c r="K129" i="5"/>
  <c r="J129" i="5"/>
  <c r="M129" i="5"/>
  <c r="L129" i="5"/>
  <c r="I129" i="5"/>
  <c r="K128" i="5"/>
  <c r="J128" i="5"/>
  <c r="P128" i="5"/>
  <c r="M128" i="5"/>
  <c r="L128" i="5"/>
  <c r="I128" i="5"/>
  <c r="K127" i="5"/>
  <c r="J127" i="5"/>
  <c r="M127" i="5"/>
  <c r="L127" i="5"/>
  <c r="I127" i="5"/>
  <c r="K126" i="5"/>
  <c r="J126" i="5"/>
  <c r="P126" i="5"/>
  <c r="M126" i="5"/>
  <c r="L126" i="5"/>
  <c r="I126" i="5"/>
  <c r="K122" i="5"/>
  <c r="J122" i="5"/>
  <c r="M122" i="5"/>
  <c r="L122" i="5"/>
  <c r="I122" i="5"/>
  <c r="K121" i="5"/>
  <c r="J121" i="5"/>
  <c r="P121" i="5"/>
  <c r="M121" i="5"/>
  <c r="L121" i="5"/>
  <c r="I121" i="5"/>
  <c r="K120" i="5"/>
  <c r="J120" i="5"/>
  <c r="P120" i="5"/>
  <c r="M120" i="5"/>
  <c r="L120" i="5"/>
  <c r="I120" i="5"/>
  <c r="K119" i="5"/>
  <c r="J119" i="5"/>
  <c r="M119" i="5"/>
  <c r="L119" i="5"/>
  <c r="I119" i="5"/>
  <c r="K118" i="5"/>
  <c r="J118" i="5"/>
  <c r="M118" i="5"/>
  <c r="L118" i="5"/>
  <c r="I118" i="5"/>
  <c r="K117" i="5"/>
  <c r="J117" i="5"/>
  <c r="P117" i="5"/>
  <c r="M117" i="5"/>
  <c r="L117" i="5"/>
  <c r="I117" i="5"/>
  <c r="K116" i="5"/>
  <c r="J116" i="5"/>
  <c r="S116" i="5"/>
  <c r="S123" i="5" s="1"/>
  <c r="M116" i="5"/>
  <c r="L116" i="5"/>
  <c r="I116" i="5"/>
  <c r="K115" i="5"/>
  <c r="J115" i="5"/>
  <c r="P115" i="5"/>
  <c r="M115" i="5"/>
  <c r="L115" i="5"/>
  <c r="I115" i="5"/>
  <c r="K114" i="5"/>
  <c r="J114" i="5"/>
  <c r="P114" i="5"/>
  <c r="M114" i="5"/>
  <c r="L114" i="5"/>
  <c r="I114" i="5"/>
  <c r="K110" i="5"/>
  <c r="J110" i="5"/>
  <c r="M110" i="5"/>
  <c r="L110" i="5"/>
  <c r="I110" i="5"/>
  <c r="K109" i="5"/>
  <c r="J109" i="5"/>
  <c r="S109" i="5"/>
  <c r="M109" i="5"/>
  <c r="L109" i="5"/>
  <c r="I109" i="5"/>
  <c r="K108" i="5"/>
  <c r="J108" i="5"/>
  <c r="P108" i="5"/>
  <c r="M108" i="5"/>
  <c r="L108" i="5"/>
  <c r="I108" i="5"/>
  <c r="K107" i="5"/>
  <c r="J107" i="5"/>
  <c r="S107" i="5"/>
  <c r="P107" i="5"/>
  <c r="M107" i="5"/>
  <c r="L107" i="5"/>
  <c r="I107" i="5"/>
  <c r="K106" i="5"/>
  <c r="J106" i="5"/>
  <c r="P106" i="5"/>
  <c r="M106" i="5"/>
  <c r="L106" i="5"/>
  <c r="I106" i="5"/>
  <c r="K105" i="5"/>
  <c r="J105" i="5"/>
  <c r="M105" i="5"/>
  <c r="L105" i="5"/>
  <c r="I105" i="5"/>
  <c r="K104" i="5"/>
  <c r="J104" i="5"/>
  <c r="P104" i="5"/>
  <c r="M104" i="5"/>
  <c r="L104" i="5"/>
  <c r="I104" i="5"/>
  <c r="K103" i="5"/>
  <c r="J103" i="5"/>
  <c r="P103" i="5"/>
  <c r="M103" i="5"/>
  <c r="L103" i="5"/>
  <c r="I103" i="5"/>
  <c r="K102" i="5"/>
  <c r="J102" i="5"/>
  <c r="M102" i="5"/>
  <c r="L102" i="5"/>
  <c r="I102" i="5"/>
  <c r="S99" i="5"/>
  <c r="K98" i="5"/>
  <c r="J98" i="5"/>
  <c r="M98" i="5"/>
  <c r="L98" i="5"/>
  <c r="I98" i="5"/>
  <c r="K97" i="5"/>
  <c r="J97" i="5"/>
  <c r="P97" i="5"/>
  <c r="M97" i="5"/>
  <c r="L97" i="5"/>
  <c r="I97" i="5"/>
  <c r="K96" i="5"/>
  <c r="J96" i="5"/>
  <c r="P96" i="5"/>
  <c r="P99" i="5" s="1"/>
  <c r="M96" i="5"/>
  <c r="L96" i="5"/>
  <c r="I96" i="5"/>
  <c r="S90" i="5"/>
  <c r="P90" i="5"/>
  <c r="K89" i="5"/>
  <c r="J89" i="5"/>
  <c r="M89" i="5"/>
  <c r="M90" i="5" s="1"/>
  <c r="L89" i="5"/>
  <c r="G90" i="5" s="1"/>
  <c r="I89" i="5"/>
  <c r="I90" i="5" s="1"/>
  <c r="K84" i="5"/>
  <c r="J84" i="5"/>
  <c r="P84" i="5"/>
  <c r="M84" i="5"/>
  <c r="L84" i="5"/>
  <c r="I84" i="5"/>
  <c r="K83" i="5"/>
  <c r="J83" i="5"/>
  <c r="P83" i="5"/>
  <c r="M83" i="5"/>
  <c r="L83" i="5"/>
  <c r="I83" i="5"/>
  <c r="K82" i="5"/>
  <c r="J82" i="5"/>
  <c r="M82" i="5"/>
  <c r="L82" i="5"/>
  <c r="I82" i="5"/>
  <c r="K81" i="5"/>
  <c r="J81" i="5"/>
  <c r="S81" i="5"/>
  <c r="M81" i="5"/>
  <c r="L81" i="5"/>
  <c r="I81" i="5"/>
  <c r="K80" i="5"/>
  <c r="J80" i="5"/>
  <c r="S80" i="5"/>
  <c r="M80" i="5"/>
  <c r="L80" i="5"/>
  <c r="I80" i="5"/>
  <c r="K79" i="5"/>
  <c r="J79" i="5"/>
  <c r="M79" i="5"/>
  <c r="L79" i="5"/>
  <c r="I79" i="5"/>
  <c r="K78" i="5"/>
  <c r="J78" i="5"/>
  <c r="M78" i="5"/>
  <c r="L78" i="5"/>
  <c r="I78" i="5"/>
  <c r="K77" i="5"/>
  <c r="J77" i="5"/>
  <c r="M77" i="5"/>
  <c r="L77" i="5"/>
  <c r="I77" i="5"/>
  <c r="K76" i="5"/>
  <c r="J76" i="5"/>
  <c r="M76" i="5"/>
  <c r="L76" i="5"/>
  <c r="I76" i="5"/>
  <c r="K75" i="5"/>
  <c r="J75" i="5"/>
  <c r="M75" i="5"/>
  <c r="L75" i="5"/>
  <c r="I75" i="5"/>
  <c r="K74" i="5"/>
  <c r="J74" i="5"/>
  <c r="M74" i="5"/>
  <c r="L74" i="5"/>
  <c r="I74" i="5"/>
  <c r="K73" i="5"/>
  <c r="J73" i="5"/>
  <c r="S73" i="5"/>
  <c r="M73" i="5"/>
  <c r="L73" i="5"/>
  <c r="I73" i="5"/>
  <c r="K72" i="5"/>
  <c r="J72" i="5"/>
  <c r="S72" i="5"/>
  <c r="M72" i="5"/>
  <c r="L72" i="5"/>
  <c r="I72" i="5"/>
  <c r="K71" i="5"/>
  <c r="J71" i="5"/>
  <c r="S71" i="5"/>
  <c r="M71" i="5"/>
  <c r="L71" i="5"/>
  <c r="I71" i="5"/>
  <c r="K70" i="5"/>
  <c r="J70" i="5"/>
  <c r="S70" i="5"/>
  <c r="M70" i="5"/>
  <c r="L70" i="5"/>
  <c r="I70" i="5"/>
  <c r="K69" i="5"/>
  <c r="J69" i="5"/>
  <c r="S69" i="5"/>
  <c r="M69" i="5"/>
  <c r="L69" i="5"/>
  <c r="I69" i="5"/>
  <c r="K68" i="5"/>
  <c r="J68" i="5"/>
  <c r="S68" i="5"/>
  <c r="M68" i="5"/>
  <c r="L68" i="5"/>
  <c r="I68" i="5"/>
  <c r="K67" i="5"/>
  <c r="J67" i="5"/>
  <c r="S67" i="5"/>
  <c r="M67" i="5"/>
  <c r="L67" i="5"/>
  <c r="I67" i="5"/>
  <c r="K66" i="5"/>
  <c r="J66" i="5"/>
  <c r="S66" i="5"/>
  <c r="M66" i="5"/>
  <c r="L66" i="5"/>
  <c r="I66" i="5"/>
  <c r="K65" i="5"/>
  <c r="J65" i="5"/>
  <c r="S65" i="5"/>
  <c r="M65" i="5"/>
  <c r="L65" i="5"/>
  <c r="I65" i="5"/>
  <c r="K64" i="5"/>
  <c r="J64" i="5"/>
  <c r="M64" i="5"/>
  <c r="L64" i="5"/>
  <c r="I64" i="5"/>
  <c r="K63" i="5"/>
  <c r="J63" i="5"/>
  <c r="M63" i="5"/>
  <c r="L63" i="5"/>
  <c r="I63" i="5"/>
  <c r="K62" i="5"/>
  <c r="J62" i="5"/>
  <c r="M62" i="5"/>
  <c r="L62" i="5"/>
  <c r="I62" i="5"/>
  <c r="K61" i="5"/>
  <c r="J61" i="5"/>
  <c r="M61" i="5"/>
  <c r="L61" i="5"/>
  <c r="I61" i="5"/>
  <c r="K60" i="5"/>
  <c r="J60" i="5"/>
  <c r="S60" i="5"/>
  <c r="M60" i="5"/>
  <c r="L60" i="5"/>
  <c r="I60" i="5"/>
  <c r="K59" i="5"/>
  <c r="J59" i="5"/>
  <c r="S59" i="5"/>
  <c r="M59" i="5"/>
  <c r="L59" i="5"/>
  <c r="I59" i="5"/>
  <c r="K58" i="5"/>
  <c r="J58" i="5"/>
  <c r="S58" i="5"/>
  <c r="M58" i="5"/>
  <c r="L58" i="5"/>
  <c r="I58" i="5"/>
  <c r="K57" i="5"/>
  <c r="J57" i="5"/>
  <c r="S57" i="5"/>
  <c r="M57" i="5"/>
  <c r="L57" i="5"/>
  <c r="I57" i="5"/>
  <c r="K56" i="5"/>
  <c r="J56" i="5"/>
  <c r="S56" i="5"/>
  <c r="M56" i="5"/>
  <c r="L56" i="5"/>
  <c r="I56" i="5"/>
  <c r="K55" i="5"/>
  <c r="J55" i="5"/>
  <c r="S55" i="5"/>
  <c r="M55" i="5"/>
  <c r="L55" i="5"/>
  <c r="I55" i="5"/>
  <c r="S52" i="5"/>
  <c r="K51" i="5"/>
  <c r="J51" i="5"/>
  <c r="P51" i="5"/>
  <c r="M51" i="5"/>
  <c r="L51" i="5"/>
  <c r="I51" i="5"/>
  <c r="K50" i="5"/>
  <c r="J50" i="5"/>
  <c r="P50" i="5"/>
  <c r="M50" i="5"/>
  <c r="L50" i="5"/>
  <c r="I50" i="5"/>
  <c r="K49" i="5"/>
  <c r="J49" i="5"/>
  <c r="P49" i="5"/>
  <c r="M49" i="5"/>
  <c r="L49" i="5"/>
  <c r="I49" i="5"/>
  <c r="K48" i="5"/>
  <c r="J48" i="5"/>
  <c r="P48" i="5"/>
  <c r="M48" i="5"/>
  <c r="L48" i="5"/>
  <c r="I48" i="5"/>
  <c r="K47" i="5"/>
  <c r="J47" i="5"/>
  <c r="P47" i="5"/>
  <c r="M47" i="5"/>
  <c r="L47" i="5"/>
  <c r="I47" i="5"/>
  <c r="K46" i="5"/>
  <c r="J46" i="5"/>
  <c r="P46" i="5"/>
  <c r="M46" i="5"/>
  <c r="L46" i="5"/>
  <c r="I46" i="5"/>
  <c r="K45" i="5"/>
  <c r="J45" i="5"/>
  <c r="P45" i="5"/>
  <c r="M45" i="5"/>
  <c r="L45" i="5"/>
  <c r="I45" i="5"/>
  <c r="K44" i="5"/>
  <c r="J44" i="5"/>
  <c r="P44" i="5"/>
  <c r="M44" i="5"/>
  <c r="L44" i="5"/>
  <c r="I44" i="5"/>
  <c r="K43" i="5"/>
  <c r="J43" i="5"/>
  <c r="P43" i="5"/>
  <c r="M43" i="5"/>
  <c r="L43" i="5"/>
  <c r="I43" i="5"/>
  <c r="K42" i="5"/>
  <c r="J42" i="5"/>
  <c r="P42" i="5"/>
  <c r="M42" i="5"/>
  <c r="L42" i="5"/>
  <c r="I42" i="5"/>
  <c r="K41" i="5"/>
  <c r="J41" i="5"/>
  <c r="P41" i="5"/>
  <c r="M41" i="5"/>
  <c r="L41" i="5"/>
  <c r="I41" i="5"/>
  <c r="K40" i="5"/>
  <c r="J40" i="5"/>
  <c r="P40" i="5"/>
  <c r="M40" i="5"/>
  <c r="L40" i="5"/>
  <c r="I40" i="5"/>
  <c r="K39" i="5"/>
  <c r="J39" i="5"/>
  <c r="P39" i="5"/>
  <c r="M39" i="5"/>
  <c r="L39" i="5"/>
  <c r="I39" i="5"/>
  <c r="S36" i="5"/>
  <c r="K35" i="5"/>
  <c r="J35" i="5"/>
  <c r="P35" i="5"/>
  <c r="M35" i="5"/>
  <c r="L35" i="5"/>
  <c r="I35" i="5"/>
  <c r="K34" i="5"/>
  <c r="J34" i="5"/>
  <c r="P34" i="5"/>
  <c r="M34" i="5"/>
  <c r="L34" i="5"/>
  <c r="I34" i="5"/>
  <c r="S31" i="5"/>
  <c r="K30" i="5"/>
  <c r="J30" i="5"/>
  <c r="P30" i="5"/>
  <c r="M30" i="5"/>
  <c r="L30" i="5"/>
  <c r="I30" i="5"/>
  <c r="K29" i="5"/>
  <c r="J29" i="5"/>
  <c r="P29" i="5"/>
  <c r="M29" i="5"/>
  <c r="L29" i="5"/>
  <c r="I29" i="5"/>
  <c r="K28" i="5"/>
  <c r="J28" i="5"/>
  <c r="P28" i="5"/>
  <c r="M28" i="5"/>
  <c r="L28" i="5"/>
  <c r="I28" i="5"/>
  <c r="S24" i="5"/>
  <c r="K23" i="5"/>
  <c r="J23" i="5"/>
  <c r="P23" i="5"/>
  <c r="M23" i="5"/>
  <c r="L23" i="5"/>
  <c r="I23" i="5"/>
  <c r="K22" i="5"/>
  <c r="J22" i="5"/>
  <c r="M22" i="5"/>
  <c r="L22" i="5"/>
  <c r="I22" i="5"/>
  <c r="K21" i="5"/>
  <c r="J21" i="5"/>
  <c r="P21" i="5"/>
  <c r="M21" i="5"/>
  <c r="L21" i="5"/>
  <c r="I21" i="5"/>
  <c r="K20" i="5"/>
  <c r="J20" i="5"/>
  <c r="P20" i="5"/>
  <c r="M20" i="5"/>
  <c r="L20" i="5"/>
  <c r="I20" i="5"/>
  <c r="K19" i="5"/>
  <c r="J19" i="5"/>
  <c r="P19" i="5"/>
  <c r="M19" i="5"/>
  <c r="L19" i="5"/>
  <c r="I19" i="5"/>
  <c r="K18" i="5"/>
  <c r="J18" i="5"/>
  <c r="P18" i="5"/>
  <c r="M18" i="5"/>
  <c r="L18" i="5"/>
  <c r="I18" i="5"/>
  <c r="S15" i="5"/>
  <c r="P15" i="5"/>
  <c r="K14" i="5"/>
  <c r="J14" i="5"/>
  <c r="M14" i="5"/>
  <c r="L14" i="5"/>
  <c r="I14" i="5"/>
  <c r="K13" i="5"/>
  <c r="J13" i="5"/>
  <c r="M13" i="5"/>
  <c r="L13" i="5"/>
  <c r="I13" i="5"/>
  <c r="K12" i="5"/>
  <c r="J12" i="5"/>
  <c r="M12" i="5"/>
  <c r="L12" i="5"/>
  <c r="I12" i="5"/>
  <c r="K11" i="5"/>
  <c r="J11" i="5"/>
  <c r="M11" i="5"/>
  <c r="L11" i="5"/>
  <c r="I11" i="5"/>
  <c r="P257" i="5" l="1"/>
  <c r="L219" i="5"/>
  <c r="M159" i="5"/>
  <c r="P85" i="5"/>
  <c r="M99" i="5"/>
  <c r="M269" i="5"/>
  <c r="S85" i="5"/>
  <c r="S92" i="5" s="1"/>
  <c r="P123" i="5"/>
  <c r="P219" i="5"/>
  <c r="L244" i="5"/>
  <c r="P31" i="5"/>
  <c r="K272" i="5"/>
  <c r="M31" i="5"/>
  <c r="S111" i="5"/>
  <c r="S259" i="5" s="1"/>
  <c r="M190" i="5"/>
  <c r="M223" i="5"/>
  <c r="L269" i="5"/>
  <c r="L271" i="5" s="1"/>
  <c r="P159" i="5"/>
  <c r="M237" i="5"/>
  <c r="M244" i="5"/>
  <c r="L52" i="5"/>
  <c r="L85" i="5"/>
  <c r="L99" i="5"/>
  <c r="S159" i="5"/>
  <c r="L179" i="5"/>
  <c r="L190" i="5"/>
  <c r="P251" i="5"/>
  <c r="P24" i="5"/>
  <c r="P52" i="5"/>
  <c r="L111" i="5"/>
  <c r="P111" i="5"/>
  <c r="P36" i="5"/>
  <c r="L165" i="5"/>
  <c r="M219" i="5"/>
  <c r="M123" i="5"/>
  <c r="L24" i="5"/>
  <c r="P174" i="5"/>
  <c r="L174" i="5"/>
  <c r="M24" i="5"/>
  <c r="M36" i="5"/>
  <c r="M174" i="5"/>
  <c r="M209" i="5"/>
  <c r="P237" i="5"/>
  <c r="L159" i="5"/>
  <c r="P165" i="5"/>
  <c r="P190" i="5"/>
  <c r="P209" i="5"/>
  <c r="L209" i="5"/>
  <c r="L223" i="5"/>
  <c r="M257" i="5"/>
  <c r="M15" i="5"/>
  <c r="L31" i="5"/>
  <c r="L36" i="5"/>
  <c r="M85" i="5"/>
  <c r="L90" i="5"/>
  <c r="L123" i="5"/>
  <c r="M165" i="5"/>
  <c r="L237" i="5"/>
  <c r="M251" i="5"/>
  <c r="P269" i="5"/>
  <c r="H15" i="5"/>
  <c r="M179" i="5"/>
  <c r="L257" i="5"/>
  <c r="L15" i="5"/>
  <c r="M52" i="5"/>
  <c r="H90" i="5"/>
  <c r="M271" i="5"/>
  <c r="L251" i="5"/>
  <c r="M111" i="5"/>
  <c r="L92" i="5" l="1"/>
  <c r="P271" i="5"/>
  <c r="P259" i="5"/>
  <c r="P92" i="5"/>
  <c r="G259" i="5"/>
  <c r="H92" i="5"/>
  <c r="M92" i="5"/>
  <c r="S272" i="5"/>
  <c r="M259" i="5"/>
  <c r="L259" i="5"/>
  <c r="H259" i="5"/>
  <c r="I259" i="5"/>
  <c r="M272" i="5" l="1"/>
  <c r="L272" i="5"/>
  <c r="P272" i="5"/>
</calcChain>
</file>

<file path=xl/sharedStrings.xml><?xml version="1.0" encoding="utf-8"?>
<sst xmlns="http://schemas.openxmlformats.org/spreadsheetml/2006/main" count="834" uniqueCount="491">
  <si>
    <t>Objekt Architektúra</t>
  </si>
  <si>
    <t xml:space="preserve">Ks: </t>
  </si>
  <si>
    <t xml:space="preserve">Spracoval: </t>
  </si>
  <si>
    <t>Odberateľ: Obec Radatice</t>
  </si>
  <si>
    <t>Montáž</t>
  </si>
  <si>
    <t>Materiál</t>
  </si>
  <si>
    <t>Prehľad rozpočtových nákladov</t>
  </si>
  <si>
    <t>Práce HSV</t>
  </si>
  <si>
    <t>ZEMNÉ PRÁCE</t>
  </si>
  <si>
    <t>ZÁKLADY</t>
  </si>
  <si>
    <t>ZVISLÉ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</si>
  <si>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</si>
  <si>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</si>
  <si>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</si>
  <si>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</si>
  <si>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</si>
  <si>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</si>
  <si>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ZTI-VNÚTORNA KANALIZÁCIA</t>
  </si>
  <si>
    <t>ZTI-VNÚTORNÝ VODOVOD</t>
  </si>
  <si>
    <t>ZTI-ZARIAĎOVACIE PREDMETY</t>
  </si>
  <si>
    <t>ÚSTREDNÉ VYKUROVANIE-ARMATÚRY</t>
  </si>
  <si>
    <t>ÚSTREDNÉ VYKUROVANIE-VYKUROVACIE TELESÁ</t>
  </si>
  <si>
    <t>KONŠTRUKCIE KLAMPIARSKE</t>
  </si>
  <si>
    <t>KONŠTRUKCIE STOLÁRSKE</t>
  </si>
  <si>
    <t>KOVOVÉ DOPLNKOVÉ KONŠTRUKCIE</t>
  </si>
  <si>
    <t>PODLAHY A OBKLADY KERAMICKÉ-DLAŽBY</t>
  </si>
  <si>
    <t>PODLAHY VLYSOVÉ A PARKETOVÉ</t>
  </si>
  <si>
    <t>PODLAHY POVLAKOVÉ</t>
  </si>
  <si>
    <t>PODLAHY A OBKLADY KERAMICKÉ-OBKLADY</t>
  </si>
  <si>
    <t>NÁTERY</t>
  </si>
  <si>
    <t>MAĽBY</t>
  </si>
  <si>
    <t>Montážne práce</t>
  </si>
  <si>
    <t>M-21 ELEKTROMONTÁŽE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</si>
  <si>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</si>
  <si>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</si>
  <si>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</si>
  <si>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</si>
  <si>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</si>
  <si>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</si>
  <si>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</si>
  <si>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</si>
  <si>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</si>
  <si>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</si>
  <si>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 1/A 1</t>
  </si>
  <si>
    <t xml:space="preserve"> 131211101</t>
  </si>
  <si>
    <t>Hĺbenie jám ručné v hornine triedy 3</t>
  </si>
  <si>
    <t>m3</t>
  </si>
  <si>
    <t xml:space="preserve"> 131211129</t>
  </si>
  <si>
    <t>Príplatok za lepivosť pri hĺbení jám v hornine triedy 3 ručne</t>
  </si>
  <si>
    <t xml:space="preserve"> 167101100</t>
  </si>
  <si>
    <t>Nakladanie výkopku z horniny triedy 1 až 4 ručne</t>
  </si>
  <si>
    <t xml:space="preserve"> 162201201</t>
  </si>
  <si>
    <t>Vodorovné premiestnenie výkopu na vzdialenosť 10 m v hornine triedy 1 až 4</t>
  </si>
  <si>
    <t xml:space="preserve">  2/A 1</t>
  </si>
  <si>
    <t xml:space="preserve"> 271521111</t>
  </si>
  <si>
    <t>Vankúš pod základy z hrubého kameniva drveného frakcie 63 až 125 mm</t>
  </si>
  <si>
    <t xml:space="preserve"> 271571111</t>
  </si>
  <si>
    <t>Vankúš pod základy z triedeného štrkopiesku</t>
  </si>
  <si>
    <t xml:space="preserve"> 11/A 1</t>
  </si>
  <si>
    <t xml:space="preserve"> 273321302</t>
  </si>
  <si>
    <t>Betón železový základových dosiek triedy C20/25 bez výstuže</t>
  </si>
  <si>
    <t xml:space="preserve"> 273351217</t>
  </si>
  <si>
    <t>Debnenie základových dosiek tradičné - zhotovenie</t>
  </si>
  <si>
    <t>m2</t>
  </si>
  <si>
    <t xml:space="preserve"> 273351218</t>
  </si>
  <si>
    <t>Debnenie základových dosiek tradičné - odstránenie</t>
  </si>
  <si>
    <t xml:space="preserve"> 273362442</t>
  </si>
  <si>
    <t>Výstuž základových dosiek zo zváraných sietí KARI, priemer drôtu 8/8 mm, s veľkosťou oka 150x150 mm</t>
  </si>
  <si>
    <t xml:space="preserve"> 14/C 1</t>
  </si>
  <si>
    <t xml:space="preserve"> 319201311</t>
  </si>
  <si>
    <t>Vyrovnanie nerovného povrchu muriva maltou hrúbky do 30 mm</t>
  </si>
  <si>
    <t xml:space="preserve"> 340239225</t>
  </si>
  <si>
    <t>Porotherm Zamurovanie otvoru plochy do 4 m2 v priečke alebo stene P+D hrúbky do 300 mm</t>
  </si>
  <si>
    <t xml:space="preserve"> 342273131</t>
  </si>
  <si>
    <t>Porfix Priečkovka 500 x 250 x 150 mm</t>
  </si>
  <si>
    <t>221/A 1</t>
  </si>
  <si>
    <t xml:space="preserve"> 573111112</t>
  </si>
  <si>
    <t>Postrek asfaltový infiltračný s kameninovým posypom z cestného asfaltu v množstve 1 kg/m2</t>
  </si>
  <si>
    <t xml:space="preserve"> 577141212</t>
  </si>
  <si>
    <t>Betón asfaltový triedy 2 jemnozrnný AC 8 (ABJ), strednozrnný AC 11 (ABS) alebo hrubozrnný AC 16 (ABH) hrúbky 50mm</t>
  </si>
  <si>
    <t xml:space="preserve"> 631312141</t>
  </si>
  <si>
    <t>Doplnenie rýh v mazaninách betónom</t>
  </si>
  <si>
    <t xml:space="preserve"> 611421331</t>
  </si>
  <si>
    <t>Oprava vápenných štukových omietok stropov rovných a klenieb s plochou do 30%</t>
  </si>
  <si>
    <t xml:space="preserve"> 612403399</t>
  </si>
  <si>
    <t>Zaplnenie rýh v stenách maltou</t>
  </si>
  <si>
    <t xml:space="preserve"> 612409991</t>
  </si>
  <si>
    <t>Začistenie omietok okolo okien, dverí, obkladov a podláh</t>
  </si>
  <si>
    <t>m</t>
  </si>
  <si>
    <t xml:space="preserve"> 612421331</t>
  </si>
  <si>
    <t>Oprava vápenných štukových omietok vnútorných stien s plochou do 30%</t>
  </si>
  <si>
    <t xml:space="preserve"> 612425931</t>
  </si>
  <si>
    <t xml:space="preserve">Omietka vápenná štuková vnútorného ostenia okenného, dverného </t>
  </si>
  <si>
    <t xml:space="preserve"> 632477405</t>
  </si>
  <si>
    <t>Samonivelizačná podl. hmota CEMIX, Stierka 20 MPa, na vnútorné použitie, ozn. 060, hr. 10 mm</t>
  </si>
  <si>
    <t xml:space="preserve"> 632450409</t>
  </si>
  <si>
    <t xml:space="preserve">Cementový poter CEMIX, na zhotovenie združených a plávajúcich poterov, Cementový poter 20 MPa, ozn. 010, hr. 50 mm </t>
  </si>
  <si>
    <t xml:space="preserve"> 612481119</t>
  </si>
  <si>
    <t>Sklotextilná mriežka - potiahnutie vnútorných alebo vonkajších stien</t>
  </si>
  <si>
    <t xml:space="preserve"> 648991113</t>
  </si>
  <si>
    <t>Osadenie parapetných dosiek z plastických hmôt šírky nad 200 mm</t>
  </si>
  <si>
    <t>S/S90</t>
  </si>
  <si>
    <t xml:space="preserve"> 6119000980</t>
  </si>
  <si>
    <t>Vnútorné parapetné dosky plastové komôrkové,  š.300mm biela, mramor, buk, zlatý dub, WINK TRADE</t>
  </si>
  <si>
    <t xml:space="preserve"> 642944121</t>
  </si>
  <si>
    <t>Osadenie dverných oceľových zárubní dodatočne s plochou do 2,5 m2</t>
  </si>
  <si>
    <t>kus</t>
  </si>
  <si>
    <t>S/S50</t>
  </si>
  <si>
    <t xml:space="preserve"> 5533194100</t>
  </si>
  <si>
    <t>Zárubňa oceľová CgU na otočné dvere 60x197x10 cm pravá</t>
  </si>
  <si>
    <t xml:space="preserve"> 13/B 1</t>
  </si>
  <si>
    <t xml:space="preserve"> 961043111</t>
  </si>
  <si>
    <t>Búranie základov z betónu alebo preloženého kameňom, ozn.14</t>
  </si>
  <si>
    <t xml:space="preserve"> 962032231</t>
  </si>
  <si>
    <t>Búranie nadzákladového muriva z tehál pálených, vápenopieskových, cementových na maltu, ozn. 13</t>
  </si>
  <si>
    <t xml:space="preserve"> 965042141</t>
  </si>
  <si>
    <t xml:space="preserve">Búranie podkladov pod dlažby, betón alebo liaty asfalt hrúbky do 100 mm plochy nad 4 m2 </t>
  </si>
  <si>
    <t xml:space="preserve"> 965081712</t>
  </si>
  <si>
    <t>Búranie dlažieb bez podkladového lôžka z xylolitu alebo keramických dlaždíc hrúbky do 10 mm, ozn.2</t>
  </si>
  <si>
    <t xml:space="preserve"> 965081812</t>
  </si>
  <si>
    <t>Búranie dlažieb kamenných, cementových, terrazových, čadičových alebo keramických nad 10 mm, ozn.16</t>
  </si>
  <si>
    <t xml:space="preserve"> 967031734</t>
  </si>
  <si>
    <t>Prikresanie muriva z tehál pálených na maltu plošne hrúbky do 300 mm</t>
  </si>
  <si>
    <t xml:space="preserve"> 968061112</t>
  </si>
  <si>
    <t>Vyvesenie alebo zavesenie dreveného okenného krídla do 1,5 m2</t>
  </si>
  <si>
    <t xml:space="preserve"> 968061113</t>
  </si>
  <si>
    <t>Vyvesenie alebo zavesenie dreveného okenného krídla nad 1,5 m2</t>
  </si>
  <si>
    <t xml:space="preserve"> 968061125</t>
  </si>
  <si>
    <t>Vyvesenie resp. zavesenie dreveného dverného krídla do 2 m2, ozn.10</t>
  </si>
  <si>
    <t xml:space="preserve"> 968061131</t>
  </si>
  <si>
    <t>Vyvesenie kovových dverí do 2 m2</t>
  </si>
  <si>
    <t xml:space="preserve"> 968062354</t>
  </si>
  <si>
    <t>Vybúranie rámov drevených okien dvojitých alebo zdvojených plochy do 1 m2, ozn.4</t>
  </si>
  <si>
    <t xml:space="preserve"> 968062355</t>
  </si>
  <si>
    <t>Vybúranie rámov drevených okien dvojitých alebo zdvojených plochy do 2 m2, ozn.4</t>
  </si>
  <si>
    <t xml:space="preserve"> 968062356</t>
  </si>
  <si>
    <t>Vybúranie rámov drevených okien dvojitých alebo zdvojených plochy do 4 m2, ozn.4</t>
  </si>
  <si>
    <t xml:space="preserve"> 968063451</t>
  </si>
  <si>
    <t>Demontáž kovovej dverovej zárubne, ozn.12</t>
  </si>
  <si>
    <t xml:space="preserve"> 968063745</t>
  </si>
  <si>
    <t xml:space="preserve">Demontáž kovových stien plných alebo zasklených, ozn.5 </t>
  </si>
  <si>
    <t xml:space="preserve"> 978011141</t>
  </si>
  <si>
    <t>Otlčenie vnútorných omietok vápenných alebo vápennocementovýchs rozsahom do 30 %, ozn.8</t>
  </si>
  <si>
    <t xml:space="preserve"> 978059531</t>
  </si>
  <si>
    <t>Odsekanie s odobratím stien z obkladačiek vnútorných nad 2 m2, ozn.7</t>
  </si>
  <si>
    <t xml:space="preserve"> 974031142</t>
  </si>
  <si>
    <t>Vysekanie rýh v tehlovom murive do hĺbky 70 mm šírky do 70 mm</t>
  </si>
  <si>
    <t xml:space="preserve"> 974042564</t>
  </si>
  <si>
    <t>Vysekanie rýh v dlažbe betónovej do hĺbky 150mm šírky do 150mm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</si>
  <si>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</si>
  <si>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</si>
  <si>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</si>
  <si>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</si>
  <si>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</si>
  <si>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</si>
  <si>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</si>
  <si>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979082121</t>
  </si>
  <si>
    <t>Vnútrostavenisková doprava sutiny a vybúraných hmôt za každých ďalších 5 m</t>
  </si>
  <si>
    <t xml:space="preserve"> 979089002</t>
  </si>
  <si>
    <t>Poplatok za skládku odpadov zo stavieb a demolácií - betón, tehly, obkladačky, dlaždice, keramika kategórie "O" - ostatné 17 01 ..</t>
  </si>
  <si>
    <t xml:space="preserve"> 979089703</t>
  </si>
  <si>
    <t>Prenájom kontajneru na stavebnú suť 12 m3</t>
  </si>
  <si>
    <t xml:space="preserve"> 973031513</t>
  </si>
  <si>
    <t>Vysekanie káps v murive z tehá pre kotvenie hĺbky do 150 mm</t>
  </si>
  <si>
    <t>221/C 1</t>
  </si>
  <si>
    <t xml:space="preserve"> 938909611</t>
  </si>
  <si>
    <t>Odstránenie uľahnutého nánosu z krajníc hrúbky do 100 mm</t>
  </si>
  <si>
    <t xml:space="preserve"> 952902110</t>
  </si>
  <si>
    <t>Čistenie miestností a chodieb zametaním</t>
  </si>
  <si>
    <t xml:space="preserve"> 953941321_1</t>
  </si>
  <si>
    <t>Demontáž železných rohoží vrátane rámu do 1 m2</t>
  </si>
  <si>
    <t xml:space="preserve"> 953941322</t>
  </si>
  <si>
    <t>Osadenie vonkajšej železnej rohože s rámom do 1 m2</t>
  </si>
  <si>
    <t xml:space="preserve"> 999281111</t>
  </si>
  <si>
    <t>Presun hmôt pre opravy a údržbu v objektoch do výšky 25 m</t>
  </si>
  <si>
    <t>711/A 1</t>
  </si>
  <si>
    <t xml:space="preserve"> 711211501</t>
  </si>
  <si>
    <t>Jednozlož. hydroizolačná hmota CEMIX, kúpeľňová hydroizolácia dvojnásobná, ozn. I03 vodorová</t>
  </si>
  <si>
    <t xml:space="preserve"> 711212501</t>
  </si>
  <si>
    <t>Jednozlož. hydroizolačná hmota CEMIX, kúpeľňová hydroizolácia dvojnásobna, ozn. I03 zvislá</t>
  </si>
  <si>
    <t xml:space="preserve"> 998711101</t>
  </si>
  <si>
    <t>Presun hmôt pre izolácie proti vode v objektoch výšky do 6 m</t>
  </si>
  <si>
    <t>721/A 1</t>
  </si>
  <si>
    <t xml:space="preserve"> 721194105</t>
  </si>
  <si>
    <t>Vyvedenie a upevnenie kanalizačných výpustiek D 50x1,8</t>
  </si>
  <si>
    <t xml:space="preserve"> 721171106</t>
  </si>
  <si>
    <t>Potrubie kanalizačné z PVC-U rúr hrdlových odpadových D 50/1,8</t>
  </si>
  <si>
    <t xml:space="preserve"> 721212412</t>
  </si>
  <si>
    <t>Montáž podlahového vpustu z PVC s horizontálnym odtokom DN 75</t>
  </si>
  <si>
    <t xml:space="preserve"> 551159150101</t>
  </si>
  <si>
    <t>Alcaplast Podlahový vpust 105 × 105/50 bočný, mriežka mosadz-chróm, vodná zápachová uzávera, typ: APV101</t>
  </si>
  <si>
    <t xml:space="preserve">KUS     </t>
  </si>
  <si>
    <t>721/C 1</t>
  </si>
  <si>
    <t xml:space="preserve"> 721170909</t>
  </si>
  <si>
    <t>Oprava PVC potrubia odpadového - vsadenie odbočky do potrubia D 110,114</t>
  </si>
  <si>
    <t>721/B 5</t>
  </si>
  <si>
    <t xml:space="preserve"> 721100906</t>
  </si>
  <si>
    <t>Oprava hrdla odpadového potrubia DN do 200 - pretesnenie</t>
  </si>
  <si>
    <t xml:space="preserve"> 721100911</t>
  </si>
  <si>
    <t>Oprava zazátkovanie hrdla kanalizačného potrubia</t>
  </si>
  <si>
    <t>721/B 1</t>
  </si>
  <si>
    <t xml:space="preserve"> 721220802</t>
  </si>
  <si>
    <t>Demontáž zápachových uzáverov DN 100</t>
  </si>
  <si>
    <t xml:space="preserve"> 998721101</t>
  </si>
  <si>
    <t>Presun hmôt pre vnútornú kanalizáciu v objektoch výšky do 6 m</t>
  </si>
  <si>
    <t>721/A 2</t>
  </si>
  <si>
    <t xml:space="preserve"> 722130211</t>
  </si>
  <si>
    <t>Potrubie vodovodné z oceľových rúrok závitových pozinkovaných 11 353 DN 15</t>
  </si>
  <si>
    <t xml:space="preserve"> 722190221</t>
  </si>
  <si>
    <t>Prípojky vodovodné - oceľové rúrky závitové pozinkované 11 353 pevné pripojenie DN 15</t>
  </si>
  <si>
    <t>súb</t>
  </si>
  <si>
    <t>721/B 2</t>
  </si>
  <si>
    <t xml:space="preserve"> 722130801</t>
  </si>
  <si>
    <t>Demontáž potrubia z oceľových rúrok závitových DN do 25</t>
  </si>
  <si>
    <t>721/C 2</t>
  </si>
  <si>
    <t xml:space="preserve"> 722130901</t>
  </si>
  <si>
    <t>Oprava vodovodných oceľových potrubí závitových - zazátkovanie vývodu</t>
  </si>
  <si>
    <t xml:space="preserve"> 722130902</t>
  </si>
  <si>
    <t>Oprava vodovodných oceľových potrubí závitových - vysekanie závitu</t>
  </si>
  <si>
    <t xml:space="preserve"> 722130913</t>
  </si>
  <si>
    <t>Oprava vodovodných oceľových potrubí závitových - prerezanie rúrky do DN 25</t>
  </si>
  <si>
    <t xml:space="preserve"> 722131913</t>
  </si>
  <si>
    <t>Oprava vodovodných oceľových potrubí závitových - vsadenie odbočky do potrubia DN 25</t>
  </si>
  <si>
    <t xml:space="preserve"> 722131931</t>
  </si>
  <si>
    <t>Oprava vodovodných oceľových potrubí závitových - prepojenie stávajúceho potrubia DN 15</t>
  </si>
  <si>
    <t xml:space="preserve"> 998722101</t>
  </si>
  <si>
    <t>Presun hmôt pre vnútorný vodovod v objektoch výšky do 6 m</t>
  </si>
  <si>
    <t>721/A 5</t>
  </si>
  <si>
    <t xml:space="preserve"> 725119306</t>
  </si>
  <si>
    <t>Montáž WC kombi so zvislým odpadom</t>
  </si>
  <si>
    <t xml:space="preserve"> 642058240701</t>
  </si>
  <si>
    <t>JIKA ZETA Kombiklozet so zvislým odpadom, prívod vody z vrchu, farba: biela, obj.č. 8.2539.7.000.241.1</t>
  </si>
  <si>
    <t>KUS</t>
  </si>
  <si>
    <t xml:space="preserve"> 725219401</t>
  </si>
  <si>
    <t>Montáž umývadiel na skrutky do muriva bez výtokovej armatúry</t>
  </si>
  <si>
    <t xml:space="preserve"> 642058240103</t>
  </si>
  <si>
    <t>JIKA ZETA Umývadlo 55x47 cm, s otvorom pre batériu v strede, farba: biela, obj.č. 8.1039.1.000.104.1</t>
  </si>
  <si>
    <t xml:space="preserve"> 725219601</t>
  </si>
  <si>
    <t>Montáž keramického stĺpa k umývadlu</t>
  </si>
  <si>
    <t xml:space="preserve"> 552058230101</t>
  </si>
  <si>
    <t>JIKA UNIVERSAL Kryt na sifón s inštalačnou sadou, použiteľný len s umývadlami 50, 55, 60, 65 cm, farba: biela, obj.č. 8.1939.1.000.000.1</t>
  </si>
  <si>
    <t xml:space="preserve"> 725241112</t>
  </si>
  <si>
    <t>Montáž vaničky sprchovej akrylátovej štvorcovej 900x900 mm</t>
  </si>
  <si>
    <t xml:space="preserve"> 642058170203</t>
  </si>
  <si>
    <t>JIKA RAVENNA Štvorcová sprchová vanička 900x900 mm, farba: biela, obj.č. 8.5209.1.000.000.1</t>
  </si>
  <si>
    <t xml:space="preserve"> 725245113</t>
  </si>
  <si>
    <t>Montáž jednokrídlovej bočnej sprchovej zásteny výšky do 200 cm, šírky 90 cm</t>
  </si>
  <si>
    <t xml:space="preserve"> 552058160403</t>
  </si>
  <si>
    <t>JIKA PURE Pure front door glass 89,5x200 cm, obj.č. 2.6642.2.000.668.1</t>
  </si>
  <si>
    <t xml:space="preserve"> 725291101</t>
  </si>
  <si>
    <t>Montáž dosky na WC</t>
  </si>
  <si>
    <t xml:space="preserve"> 552058241001</t>
  </si>
  <si>
    <t>JIKA ZETA Duroplastová WC doska s poklopom, plastové príchytky, farba: biela, obj.č. 8.9327.4.000.000.1</t>
  </si>
  <si>
    <t xml:space="preserve"> 725291102</t>
  </si>
  <si>
    <t>Montaž drobných doplnkov zariadení kúpeľní a WC /mydelnička, zrkadlo, držiak na WC papier/</t>
  </si>
  <si>
    <t xml:space="preserve"> 552058162001</t>
  </si>
  <si>
    <t>JIKA PURE WC súprava vrátane kefy a sklenenej nádoby, výška 40 cm, obj.č. 3.843B.1.004.000.1</t>
  </si>
  <si>
    <t xml:space="preserve"> 553058162101</t>
  </si>
  <si>
    <t>JIKA PURE Držiak toaletného papiera s krytom, obj.č. 3.843B.2.004.000.1</t>
  </si>
  <si>
    <t xml:space="preserve"> 552058090701</t>
  </si>
  <si>
    <t>JIKA LYRA PLUS Pevná stena 80 cm, stripy, farba: biela, obj.č. 2.9738.1.000.665.1</t>
  </si>
  <si>
    <t xml:space="preserve"> 725819401</t>
  </si>
  <si>
    <t>Montáž ventilov rohových s pripojovacou rúrkou G 1/2</t>
  </si>
  <si>
    <t xml:space="preserve"> 551152107603</t>
  </si>
  <si>
    <t xml:space="preserve">IVAR CS Guľový rohový ventil 1/2" x 3/8" s filtrom </t>
  </si>
  <si>
    <t xml:space="preserve">KUS    </t>
  </si>
  <si>
    <t xml:space="preserve"> 552152106402</t>
  </si>
  <si>
    <t>IVAR CS Sanitárne flexi - ohybná hadica (9x13) 9x13 (F3/8"xF1/2") 40 cm</t>
  </si>
  <si>
    <t xml:space="preserve"> 725829201</t>
  </si>
  <si>
    <t>Montáž batérií umývadlových a drezových nástenných pákových, alebo klasických</t>
  </si>
  <si>
    <t xml:space="preserve"> 551058210104</t>
  </si>
  <si>
    <t>JIKA TALAS Umývadlová nástenná páková batéria, ramienko 210 mm, obj.č. 3.111N.7.004.230.1</t>
  </si>
  <si>
    <t xml:space="preserve"> 725849201</t>
  </si>
  <si>
    <t>Montáž batérií sprchových nástenných pákových, klasických</t>
  </si>
  <si>
    <t xml:space="preserve"> 725849205</t>
  </si>
  <si>
    <t xml:space="preserve">Montáž batérií sprchových nástenných, držiaka sprchy s nastaviteľnou výškou </t>
  </si>
  <si>
    <t>P/PE</t>
  </si>
  <si>
    <t xml:space="preserve"> 551058130501</t>
  </si>
  <si>
    <t>JIKA OLYMP DEEP sprchová nástenná batéria so sprchovým príslušenstvo (ručná sprcha d 80 mm, 3 funkcie, sprchová hadica 170 cm, držiak ručnej sprchy 
sprchy)obj.č. 3.311U.7.004.131.1</t>
  </si>
  <si>
    <t xml:space="preserve"> 725869201</t>
  </si>
  <si>
    <t>Montáž zápachovej uzávierky pre umývadlo do D 40</t>
  </si>
  <si>
    <t xml:space="preserve"> 551159200102</t>
  </si>
  <si>
    <t>Alcaplast Sifón umývadlový d=32 s nerezovou mriežkou d=63, typ: A410</t>
  </si>
  <si>
    <t xml:space="preserve"> 725869250</t>
  </si>
  <si>
    <t>Montáž zápachovej uzávierky sprchovej do D 50</t>
  </si>
  <si>
    <t xml:space="preserve"> 551159141501</t>
  </si>
  <si>
    <t>Alcaplast Sifón vaničkový s nerezovou mriežkou, typ: A46 d=50</t>
  </si>
  <si>
    <t xml:space="preserve"> 725110811</t>
  </si>
  <si>
    <t>Demontáž splachovacích záchodov s nádržou alebo tlakovým splachovačom</t>
  </si>
  <si>
    <t xml:space="preserve"> 725210821</t>
  </si>
  <si>
    <t>Demontáž umývadiel bez výtokových armatúr</t>
  </si>
  <si>
    <t xml:space="preserve"> 725820810</t>
  </si>
  <si>
    <t>Demontáž batérie drezovej, umývadlovej nástennej,  -0,0026t</t>
  </si>
  <si>
    <t xml:space="preserve"> 725860801</t>
  </si>
  <si>
    <t>Demontáž jednoduchej zápachovej uzávierky - sifónu pre umývadlá a práčky</t>
  </si>
  <si>
    <t xml:space="preserve"> 998725201</t>
  </si>
  <si>
    <t>Presun hmôt pre zariaďovacie predmety v objektoch výšky do 6 m</t>
  </si>
  <si>
    <t xml:space="preserve"> %</t>
  </si>
  <si>
    <t>731/B 4</t>
  </si>
  <si>
    <t xml:space="preserve"> 734300822</t>
  </si>
  <si>
    <t>Demontáž horúcovodných armatúr, rozpojenie šróbenia do DN 25</t>
  </si>
  <si>
    <t>731/C 4</t>
  </si>
  <si>
    <t xml:space="preserve"> 734291932</t>
  </si>
  <si>
    <t>Oprava armatúry závitovej, závitového medzikusa priameho,rohového nad 1/2 do G 1</t>
  </si>
  <si>
    <t>731/A 4</t>
  </si>
  <si>
    <t xml:space="preserve"> 998734101</t>
  </si>
  <si>
    <t>Presun hmôt pre armatúry ÚK v objektoch výšky do 6 m</t>
  </si>
  <si>
    <t>731/B 5</t>
  </si>
  <si>
    <t xml:space="preserve"> 735151822</t>
  </si>
  <si>
    <t>Demontáž vykurovacích telies panelových dvojradových do 2820 mm</t>
  </si>
  <si>
    <t>731/C 5</t>
  </si>
  <si>
    <t xml:space="preserve"> 735192924</t>
  </si>
  <si>
    <t>Spätná montáž vykurovacieho telesa článkového panelového dvojradového nad 1500 do 2820</t>
  </si>
  <si>
    <t xml:space="preserve"> 735494811</t>
  </si>
  <si>
    <t>Vypustenie vody pri demontáži z vykurovacích telies a potrubia</t>
  </si>
  <si>
    <t xml:space="preserve"> 735191910</t>
  </si>
  <si>
    <t>Napustenie vody do vykurovacieho systému vrátane potrubia o v. pl. vykurovacích telies</t>
  </si>
  <si>
    <t xml:space="preserve"> 735000912</t>
  </si>
  <si>
    <t>Vyregulovanie dvojregulačného ventilu s termostatickým ovládaním</t>
  </si>
  <si>
    <t>731/A 5</t>
  </si>
  <si>
    <t xml:space="preserve"> 998735101</t>
  </si>
  <si>
    <t>Presun hmôt pre vykurovacie telesá ÚK v objektoch výšky do 6 m</t>
  </si>
  <si>
    <t>764/A 6</t>
  </si>
  <si>
    <t xml:space="preserve"> 764711114</t>
  </si>
  <si>
    <t>Lindab Oplechovanie parapety, rš 250 mm</t>
  </si>
  <si>
    <t>764/A 7</t>
  </si>
  <si>
    <t xml:space="preserve"> 998764101</t>
  </si>
  <si>
    <t>Presun hmôt pre konštrukcie klampiarske v objektoch výšky do 6 m</t>
  </si>
  <si>
    <t>766/B 1</t>
  </si>
  <si>
    <t xml:space="preserve"> 766662811</t>
  </si>
  <si>
    <t>Demontáž prahu dverí jednokrídlových,  -0,00100t</t>
  </si>
  <si>
    <t>766/A 1</t>
  </si>
  <si>
    <t xml:space="preserve"> 766661112</t>
  </si>
  <si>
    <t>Montáž dverového krídla kompletiz.otváravého do oceľovej alebo fošňovej zárubne, jednokrídlové</t>
  </si>
  <si>
    <t xml:space="preserve"> 611166020102</t>
  </si>
  <si>
    <t>Dvere laminované plné jednokrídlové šírka 60 - 90 cm DTD</t>
  </si>
  <si>
    <t xml:space="preserve"> 611166140101</t>
  </si>
  <si>
    <t>Príplatok: Kľočky, štítky</t>
  </si>
  <si>
    <t xml:space="preserve"> 766695212</t>
  </si>
  <si>
    <t>Montáž prahu dverí, jednokrídlových</t>
  </si>
  <si>
    <t xml:space="preserve"> 6118735600</t>
  </si>
  <si>
    <t>Prah bukový dĺžka 62 cm šírka 10 cm</t>
  </si>
  <si>
    <t xml:space="preserve"> 6118739600</t>
  </si>
  <si>
    <t>Prah bukový dĺžka 82 cm šírka 10 cm</t>
  </si>
  <si>
    <t xml:space="preserve"> 998766101</t>
  </si>
  <si>
    <t>Presun hmot pre konštrukcie stolárske v objektoch výšky do 6 m</t>
  </si>
  <si>
    <t>R/RE</t>
  </si>
  <si>
    <t xml:space="preserve"> 767631510</t>
  </si>
  <si>
    <t>Montáž okien plastových</t>
  </si>
  <si>
    <t xml:space="preserve"> 6114120500</t>
  </si>
  <si>
    <t>Plastové okno dvojkrídlové otváravé, otvaravo-sklopné 1440/1740, ozn.1</t>
  </si>
  <si>
    <t xml:space="preserve"> 6114120600</t>
  </si>
  <si>
    <t>Plastové okno dvojkrídlové otváravé, otvaravo-sklopné 1450/1740, ozn.2</t>
  </si>
  <si>
    <t xml:space="preserve"> 6114120700</t>
  </si>
  <si>
    <t>Plastové okno dvojkrídlové otváravé, otvaravo-sklopné 1460/1740, ozn.3</t>
  </si>
  <si>
    <t xml:space="preserve"> 6114120800</t>
  </si>
  <si>
    <t>Plastové okno dvojkrídlové otváravé, otvaravo-sklopné 1470/1740, ozn.4</t>
  </si>
  <si>
    <t xml:space="preserve"> 6114113900</t>
  </si>
  <si>
    <t>Plastové okno jednokrídlové otváravo-sklopné 1150/1790, ozn.5</t>
  </si>
  <si>
    <t>Plastové okno jednokrídlové otváravo-sklopné 1180/1800, ozn.6</t>
  </si>
  <si>
    <t xml:space="preserve"> 6114114000</t>
  </si>
  <si>
    <t>Plastové okno jednokrídlové otváravo-sklopné 1170/1800, ozn.7</t>
  </si>
  <si>
    <t xml:space="preserve"> 6114113100</t>
  </si>
  <si>
    <t>Plastové okno jednokrídlové otváravo-sklopné 550/1200, ozn.8</t>
  </si>
  <si>
    <t xml:space="preserve"> 6114107100</t>
  </si>
  <si>
    <t>Plastové okno jednokrídlové otváravo-sklopné 560/570, ozn.9</t>
  </si>
  <si>
    <t xml:space="preserve"> 6114124000</t>
  </si>
  <si>
    <t>Plastové balkónové dvere +okno otváravo-sklopné 2380/2580, ozn.10</t>
  </si>
  <si>
    <t xml:space="preserve"> 6114115600</t>
  </si>
  <si>
    <t>Podávacie okno dvojkrídlové výsuvne 1140/1430, ozn.11</t>
  </si>
  <si>
    <t>Plastové okno dvojkrídlové otváravé 1800/1430, ozn.12</t>
  </si>
  <si>
    <t xml:space="preserve"> 6114116800</t>
  </si>
  <si>
    <t>Plastové okno trojkrídlové otváravo-sklopné 540/3600, ozn.13</t>
  </si>
  <si>
    <t xml:space="preserve"> 000022</t>
  </si>
  <si>
    <t>D+M eteriérového zábradlia, ozn.1/z</t>
  </si>
  <si>
    <t>767/A 3</t>
  </si>
  <si>
    <t xml:space="preserve"> 998767101</t>
  </si>
  <si>
    <t>Presun hmôt pre kovové stavebné doplnkové konštrukcie v objektoch výšky do 6 m</t>
  </si>
  <si>
    <t>771/A 1</t>
  </si>
  <si>
    <t xml:space="preserve"> 771576014</t>
  </si>
  <si>
    <t>Montáž podlahy z keramických dlaždíc bez povrchovej úpravy alebo glazúrovaných hladkých 30 x 30 cm do flexibilného tmelu</t>
  </si>
  <si>
    <t xml:space="preserve"> 771576034</t>
  </si>
  <si>
    <t>Montáž podlahy z keramických dlaždíc bez povrchovej úpravy alebo glazúrovaných hladkých 30 x 30 cm v obmedzenom priestore do flexibilného tmelu</t>
  </si>
  <si>
    <t xml:space="preserve"> 771411014</t>
  </si>
  <si>
    <t>Montáž soklíkov z obkladačiek pórovinových, alebo opakných rovných veľ. 200 x 100 mm</t>
  </si>
  <si>
    <t xml:space="preserve"> 771275114</t>
  </si>
  <si>
    <t>Montáž obkladu schodiskových stupňov z keramických dlaždíc hladkých 30 x 30 cm do tmelu</t>
  </si>
  <si>
    <t xml:space="preserve"> 771415124</t>
  </si>
  <si>
    <t>Montáž sokla schodiskového šikmého výšky 10 cm z keramických obkladačiek porovinových 20 x 10 cm do tmelu</t>
  </si>
  <si>
    <t>S/S70</t>
  </si>
  <si>
    <t xml:space="preserve"> 5976412400</t>
  </si>
  <si>
    <t>Dlaždice keramické s hladkým povrchom líca úprava 1 A 300x300x10 2 Ia</t>
  </si>
  <si>
    <t xml:space="preserve"> 998771101</t>
  </si>
  <si>
    <t>Presun hmôt pre podlahy z dlaždíc v objektoch výšky do 6m</t>
  </si>
  <si>
    <t>775/A 2</t>
  </si>
  <si>
    <t xml:space="preserve"> 775521800_1</t>
  </si>
  <si>
    <t>Demontáž podláh laminátových vrátane líšt -0,01500t, ozn.3</t>
  </si>
  <si>
    <t>775/B 2</t>
  </si>
  <si>
    <t xml:space="preserve"> 776401800</t>
  </si>
  <si>
    <t>Demontáž soklíkov alebo líšt gumových alebo z PVC, ozn.1</t>
  </si>
  <si>
    <t xml:space="preserve"> 776511820</t>
  </si>
  <si>
    <t>Odstránenie povlakových podláh z nášľapnej plochy lepených s podložkou,  -0,00100t, ozn.1</t>
  </si>
  <si>
    <t xml:space="preserve"> 776411000</t>
  </si>
  <si>
    <t>Lepenie podlahových soklíkov alebo líšt mäkkých soklových WL 50 life</t>
  </si>
  <si>
    <t xml:space="preserve"> 5538310300</t>
  </si>
  <si>
    <t>Profil soklový SP 50 mm</t>
  </si>
  <si>
    <t xml:space="preserve"> 776521100</t>
  </si>
  <si>
    <t xml:space="preserve">Lepenie povlakových podláh z plastov PVC bez podkladu z pásov   </t>
  </si>
  <si>
    <t>S/S20</t>
  </si>
  <si>
    <t xml:space="preserve"> 2841291500</t>
  </si>
  <si>
    <t>Podlahovina z PVC NOVOFLOR EXTRA hr 2mm</t>
  </si>
  <si>
    <t xml:space="preserve"> 776691101</t>
  </si>
  <si>
    <t>Vyrovnanie podkladu samonivelizačnou stierkou hrúbky 3 mm, pevnosť v tlaku po 28 dňoch: minimálne 15 Mpa</t>
  </si>
  <si>
    <t xml:space="preserve"> 776992131</t>
  </si>
  <si>
    <t>Očistenie a penetrácia podkladu</t>
  </si>
  <si>
    <t xml:space="preserve"> 776994111</t>
  </si>
  <si>
    <t>Ostatné práce - zváranie povlakových podláh z pásov alebo zo štvorcov</t>
  </si>
  <si>
    <t xml:space="preserve"> 2834251000</t>
  </si>
  <si>
    <t>Zváracia šnúra pre PVC podlahoviny 4 mm</t>
  </si>
  <si>
    <t>kg</t>
  </si>
  <si>
    <t xml:space="preserve"> 998776101</t>
  </si>
  <si>
    <t>Presun hmôt pre podlahy povlakové v objektoch výšky do 6 m</t>
  </si>
  <si>
    <t>771/A 2</t>
  </si>
  <si>
    <t xml:space="preserve"> 781445247</t>
  </si>
  <si>
    <t>Montáž obkladu steny z keramických obkladačiek hutných 30x20 cm do flexibilného tmelu - škárovanie škárovacou hmotou Ceresit CE 33</t>
  </si>
  <si>
    <t xml:space="preserve"> 781445307</t>
  </si>
  <si>
    <t xml:space="preserve">Montáž obkladu steny z keramických obkladačiek hutných 30x20 cm v obmedzenom priestore do flexibilného tmelu - škárovanie škárovacou hmotou Ceresit CE 33 </t>
  </si>
  <si>
    <t xml:space="preserve"> 5976574100</t>
  </si>
  <si>
    <t>Obkladačky keramické glazované jednofarebné hladké B 200x200 IIa</t>
  </si>
  <si>
    <t xml:space="preserve"> 998781101</t>
  </si>
  <si>
    <t>Presun hmôt pre obklady keramické v objektoch výšky do 6 m</t>
  </si>
  <si>
    <t>783/A 1</t>
  </si>
  <si>
    <t xml:space="preserve"> 783222100</t>
  </si>
  <si>
    <t>Nátery kov.stav.doplnk.konštr. syntetické farby šedej na vzduchu schnúce dvojnásobné - 70µm</t>
  </si>
  <si>
    <t xml:space="preserve"> 783226100</t>
  </si>
  <si>
    <t>Nátery kov.stav.doplnk.konštr. syntetické na vzduchu schnúce základný - 35µm</t>
  </si>
  <si>
    <t>783/B 1</t>
  </si>
  <si>
    <t xml:space="preserve"> 783201821</t>
  </si>
  <si>
    <t>Odstránenie starých náterov z kovových stavebných doplnkových konštrukcií opálením alebo oklepaním</t>
  </si>
  <si>
    <t xml:space="preserve"> 783425350</t>
  </si>
  <si>
    <t>Nátery kov.potr.a armatúr syntet. do DN 100 mm dvojnás. 1x email a základný náter</t>
  </si>
  <si>
    <t>784/B 1</t>
  </si>
  <si>
    <t xml:space="preserve"> 784402801</t>
  </si>
  <si>
    <t>Odstránenie malieb oškrabaním, výšky do 3, 80 m</t>
  </si>
  <si>
    <t>784/A 1</t>
  </si>
  <si>
    <t xml:space="preserve"> 784410151</t>
  </si>
  <si>
    <t>Penetrovanie jednonásobné jemnozrnného podkladu do 3,8 m</t>
  </si>
  <si>
    <t xml:space="preserve"> 784452371</t>
  </si>
  <si>
    <t xml:space="preserve">Maľby z maliarskych zmesí Primalex, Farmal, ručne nanášané dvojnásobné na jemnozrnný podklad výšky do 3, 80 m   </t>
  </si>
  <si>
    <t>921/M21</t>
  </si>
  <si>
    <t xml:space="preserve"> 210961101</t>
  </si>
  <si>
    <t>Demontáž-spínač nástenný jednopólový pre prostredie obyčajné</t>
  </si>
  <si>
    <t xml:space="preserve"> 210961601</t>
  </si>
  <si>
    <t>Demontáž-zásuvka domová, vstavaná</t>
  </si>
  <si>
    <t xml:space="preserve"> 210110001</t>
  </si>
  <si>
    <t>Spínač nástenný pre prostredie obyčajné alebo vlhké vrátane zapojenia jednopólový - radenie 1</t>
  </si>
  <si>
    <t>S/S30</t>
  </si>
  <si>
    <t xml:space="preserve"> 3450201000</t>
  </si>
  <si>
    <t xml:space="preserve">Spínač </t>
  </si>
  <si>
    <t xml:space="preserve"> 210111001</t>
  </si>
  <si>
    <t>Zásuvka domová vstavaná 10, 16 A 48, 250, 380 V vrátane zapojenia vyhotovenie 2P</t>
  </si>
  <si>
    <t xml:space="preserve"> 3450334600</t>
  </si>
  <si>
    <t xml:space="preserve">Zásuvka </t>
  </si>
  <si>
    <t>Projektant: Ing. Marek Gmitrto</t>
  </si>
  <si>
    <t>Dodávateľ: TIMEO, s. r. o.</t>
  </si>
  <si>
    <t>Dátum: 31.7.2019</t>
  </si>
  <si>
    <t>Zákazka Rekonštrukcia priestorov MŠ Radatice</t>
  </si>
  <si>
    <t>5.648,38</t>
  </si>
  <si>
    <t>4.129,01</t>
  </si>
  <si>
    <t>9.777,39</t>
  </si>
  <si>
    <t>9.894,12</t>
  </si>
  <si>
    <t>9.896,44</t>
  </si>
  <si>
    <t>1.814,60</t>
  </si>
  <si>
    <t>1.145,80</t>
  </si>
  <si>
    <t>2.982,74</t>
  </si>
  <si>
    <t>3.721,32</t>
  </si>
  <si>
    <t>2.432,77</t>
  </si>
  <si>
    <t>7.480,09</t>
  </si>
  <si>
    <t>9.912,86</t>
  </si>
  <si>
    <t>1.586,34</t>
  </si>
  <si>
    <t>2.914,54</t>
  </si>
  <si>
    <t>4.500,87</t>
  </si>
  <si>
    <t>1.525,15</t>
  </si>
  <si>
    <t>2.478,18</t>
  </si>
  <si>
    <t>4.003,34</t>
  </si>
  <si>
    <t>1.753,22</t>
  </si>
  <si>
    <t>2.428,88</t>
  </si>
  <si>
    <t>4.182,10</t>
  </si>
  <si>
    <t>1.484,55</t>
  </si>
  <si>
    <t>1.182,02</t>
  </si>
  <si>
    <t>2.666,57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</si>
</sst>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 ###\ ##0.00"/>
    <numFmt numFmtId="165" formatCode="###\ ###\ ##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2" fillId="0" borderId="2" xfId="0" applyFont="1" applyFill="1" applyBorder="1"/>
    <xf numFmtId="164" fontId="1" fillId="0" borderId="0" xfId="0" applyNumberFormat="1" applyFont="1"/>
    <xf numFmtId="0" fontId="4" fillId="0" borderId="3" xfId="0" applyFont="1" applyBorder="1"/>
    <xf numFmtId="164" fontId="4" fillId="0" borderId="3" xfId="0" applyNumberFormat="1" applyFont="1" applyBorder="1"/>
    <xf numFmtId="0" fontId="5" fillId="0" borderId="0" xfId="0" applyFont="1"/>
    <xf numFmtId="0" fontId="3" fillId="0" borderId="3" xfId="0" applyFont="1" applyBorder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/>
    <xf numFmtId="0" fontId="6" fillId="2" borderId="0" xfId="0" applyFont="1" applyFill="1"/>
    <xf numFmtId="0" fontId="6" fillId="0" borderId="0" xfId="0" applyFont="1"/>
    <xf numFmtId="165" fontId="1" fillId="0" borderId="0" xfId="0" applyNumberFormat="1" applyFont="1"/>
    <xf numFmtId="0" fontId="3" fillId="2" borderId="3" xfId="0" applyFont="1" applyFill="1" applyBorder="1"/>
    <xf numFmtId="49" fontId="4" fillId="0" borderId="3" xfId="0" applyNumberFormat="1" applyFont="1" applyBorder="1"/>
    <xf numFmtId="165" fontId="4" fillId="0" borderId="3" xfId="0" applyNumberFormat="1" applyFont="1" applyBorder="1"/>
    <xf numFmtId="165" fontId="4" fillId="0" borderId="0" xfId="0" applyNumberFormat="1" applyFont="1"/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5" fontId="0" fillId="0" borderId="0" xfId="0" applyNumberFormat="1"/>
    <xf numFmtId="165" fontId="3" fillId="0" borderId="0" xfId="0" applyNumberFormat="1" applyFont="1"/>
    <xf numFmtId="0" fontId="7" fillId="0" borderId="3" xfId="0" applyFont="1" applyBorder="1"/>
    <xf numFmtId="164" fontId="7" fillId="0" borderId="3" xfId="0" applyNumberFormat="1" applyFont="1" applyBorder="1"/>
    <xf numFmtId="165" fontId="7" fillId="0" borderId="3" xfId="0" applyNumberFormat="1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2"/>
  <sheetViews>
    <sheetView tabSelected="1" topLeftCell="B1" workbookViewId="0">
      <pane ySplit="8" topLeftCell="A255" activePane="bottomLeft" state="frozen"/>
      <selection pane="bottomLeft" activeCell="I272" sqref="I27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7.140625" customWidth="1"/>
    <col min="4" max="4" width="44.7109375" customWidth="1"/>
    <col min="5" max="5" width="5.7109375" customWidth="1"/>
    <col min="6" max="6" width="10.7109375" customWidth="1"/>
    <col min="7" max="9" width="11.7109375" customWidth="1"/>
    <col min="10" max="15" width="0" hidden="1" customWidth="1"/>
    <col min="16" max="16" width="9" customWidth="1"/>
    <col min="17" max="18" width="0" hidden="1" customWidth="1"/>
    <col min="19" max="19" width="8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4" t="s">
        <v>3</v>
      </c>
      <c r="C1" s="3"/>
      <c r="D1" s="3"/>
      <c r="E1" s="4" t="s">
        <v>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4" t="s">
        <v>463</v>
      </c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4" t="s">
        <v>464</v>
      </c>
      <c r="C3" s="3"/>
      <c r="D3" s="3"/>
      <c r="E3" s="4" t="s">
        <v>465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4" t="s">
        <v>466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5"/>
      <c r="B7" s="6" t="s">
        <v>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S7" s="5"/>
    </row>
    <row r="8" spans="1:26" ht="15.75" x14ac:dyDescent="0.25">
      <c r="A8" s="18" t="s">
        <v>34</v>
      </c>
      <c r="B8" s="18" t="s">
        <v>35</v>
      </c>
      <c r="C8" s="18" t="s">
        <v>36</v>
      </c>
      <c r="D8" s="18" t="s">
        <v>37</v>
      </c>
      <c r="E8" s="18" t="s">
        <v>38</v>
      </c>
      <c r="F8" s="18" t="s">
        <v>39</v>
      </c>
      <c r="G8" s="18" t="s">
        <v>4</v>
      </c>
      <c r="H8" s="18" t="s">
        <v>5</v>
      </c>
      <c r="I8" s="18" t="s">
        <v>40</v>
      </c>
      <c r="J8" s="18"/>
      <c r="K8" s="18"/>
      <c r="L8" s="18"/>
      <c r="M8" s="18"/>
      <c r="N8" s="18"/>
      <c r="O8" s="18"/>
      <c r="P8" s="18" t="s">
        <v>41</v>
      </c>
      <c r="Q8" s="15"/>
      <c r="R8" s="15"/>
      <c r="S8" s="18" t="s">
        <v>42</v>
      </c>
      <c r="T8" s="16"/>
      <c r="U8" s="16"/>
      <c r="V8" s="16"/>
      <c r="W8" s="16"/>
      <c r="X8" s="16"/>
      <c r="Y8" s="16"/>
      <c r="Z8" s="16"/>
    </row>
    <row r="9" spans="1:26" x14ac:dyDescent="0.25">
      <c r="A9" s="8"/>
      <c r="B9" s="8"/>
      <c r="C9" s="19"/>
      <c r="D9" s="11" t="s">
        <v>7</v>
      </c>
      <c r="E9" s="8"/>
      <c r="F9" s="20"/>
      <c r="G9" s="9"/>
      <c r="H9" s="9"/>
      <c r="I9" s="9"/>
      <c r="J9" s="8"/>
      <c r="K9" s="8"/>
      <c r="L9" s="8"/>
      <c r="M9" s="8"/>
      <c r="N9" s="8"/>
      <c r="O9" s="8"/>
      <c r="P9" s="8"/>
      <c r="Q9" s="10"/>
      <c r="R9" s="10"/>
      <c r="S9" s="8"/>
      <c r="T9" s="10"/>
      <c r="U9" s="10"/>
      <c r="V9" s="10"/>
      <c r="W9" s="10"/>
      <c r="X9" s="10"/>
      <c r="Y9" s="10"/>
      <c r="Z9" s="10"/>
    </row>
    <row r="10" spans="1:26" x14ac:dyDescent="0.25">
      <c r="A10" s="12"/>
      <c r="B10" s="12"/>
      <c r="C10" s="12"/>
      <c r="D10" s="12" t="s">
        <v>8</v>
      </c>
      <c r="E10" s="12"/>
      <c r="F10" s="21"/>
      <c r="G10" s="13"/>
      <c r="H10" s="13"/>
      <c r="I10" s="13"/>
      <c r="J10" s="12"/>
      <c r="K10" s="12"/>
      <c r="L10" s="12"/>
      <c r="M10" s="12"/>
      <c r="N10" s="12"/>
      <c r="O10" s="12"/>
      <c r="P10" s="12"/>
      <c r="Q10" s="10"/>
      <c r="R10" s="10"/>
      <c r="S10" s="12"/>
      <c r="T10" s="10"/>
      <c r="U10" s="10"/>
      <c r="V10" s="10"/>
      <c r="W10" s="10"/>
      <c r="X10" s="10"/>
      <c r="Y10" s="10"/>
      <c r="Z10" s="10"/>
    </row>
    <row r="11" spans="1:26" ht="24.95" customHeight="1" x14ac:dyDescent="0.25">
      <c r="A11" s="25"/>
      <c r="B11" s="22" t="s">
        <v>43</v>
      </c>
      <c r="C11" s="26" t="s">
        <v>44</v>
      </c>
      <c r="D11" s="22" t="s">
        <v>45</v>
      </c>
      <c r="E11" s="22" t="s">
        <v>46</v>
      </c>
      <c r="F11" s="23">
        <v>1.56</v>
      </c>
      <c r="G11" s="24">
        <v>0</v>
      </c>
      <c r="H11" s="24">
        <v>0</v>
      </c>
      <c r="I11" s="24">
        <f>ROUND(F11*(G11+H11),2)</f>
        <v>0</v>
      </c>
      <c r="J11" s="22">
        <f>ROUND(F11*(N11),2)</f>
        <v>0</v>
      </c>
      <c r="K11" s="1">
        <f>ROUND(F11*(O11),2)</f>
        <v>0</v>
      </c>
      <c r="L11" s="1">
        <f>ROUND(F11*(G11),2)</f>
        <v>0</v>
      </c>
      <c r="M11" s="1">
        <f>ROUND(F11*(H11),2)</f>
        <v>0</v>
      </c>
      <c r="N11" s="1">
        <v>0</v>
      </c>
      <c r="O11" s="1"/>
      <c r="P11" s="21"/>
      <c r="Q11" s="27"/>
      <c r="R11" s="27"/>
      <c r="S11" s="21"/>
      <c r="Z11">
        <v>0</v>
      </c>
    </row>
    <row r="12" spans="1:26" ht="24.95" customHeight="1" x14ac:dyDescent="0.25">
      <c r="A12" s="25"/>
      <c r="B12" s="22" t="s">
        <v>43</v>
      </c>
      <c r="C12" s="26" t="s">
        <v>47</v>
      </c>
      <c r="D12" s="22" t="s">
        <v>48</v>
      </c>
      <c r="E12" s="22" t="s">
        <v>46</v>
      </c>
      <c r="F12" s="23">
        <v>1.56</v>
      </c>
      <c r="G12" s="24">
        <v>0</v>
      </c>
      <c r="H12" s="24">
        <v>0</v>
      </c>
      <c r="I12" s="24">
        <f>ROUND(F12*(G12+H12),2)</f>
        <v>0</v>
      </c>
      <c r="J12" s="22">
        <f>ROUND(F12*(N12),2)</f>
        <v>0</v>
      </c>
      <c r="K12" s="1">
        <f>ROUND(F12*(O12),2)</f>
        <v>0</v>
      </c>
      <c r="L12" s="1">
        <f>ROUND(F12*(G12),2)</f>
        <v>0</v>
      </c>
      <c r="M12" s="1">
        <f>ROUND(F12*(H12),2)</f>
        <v>0</v>
      </c>
      <c r="N12" s="1">
        <v>0</v>
      </c>
      <c r="O12" s="1"/>
      <c r="P12" s="21"/>
      <c r="Q12" s="27"/>
      <c r="R12" s="27"/>
      <c r="S12" s="21"/>
      <c r="Z12">
        <v>0</v>
      </c>
    </row>
    <row r="13" spans="1:26" ht="24.95" customHeight="1" x14ac:dyDescent="0.25">
      <c r="A13" s="25"/>
      <c r="B13" s="22" t="s">
        <v>43</v>
      </c>
      <c r="C13" s="26" t="s">
        <v>49</v>
      </c>
      <c r="D13" s="22" t="s">
        <v>50</v>
      </c>
      <c r="E13" s="22" t="s">
        <v>46</v>
      </c>
      <c r="F13" s="23">
        <v>2.028</v>
      </c>
      <c r="G13" s="24">
        <v>0</v>
      </c>
      <c r="H13" s="24">
        <v>0</v>
      </c>
      <c r="I13" s="24">
        <f>ROUND(F13*(G13+H13),2)</f>
        <v>0</v>
      </c>
      <c r="J13" s="22">
        <f>ROUND(F13*(N13),2)</f>
        <v>0</v>
      </c>
      <c r="K13" s="1">
        <f>ROUND(F13*(O13),2)</f>
        <v>0</v>
      </c>
      <c r="L13" s="1">
        <f>ROUND(F13*(G13),2)</f>
        <v>0</v>
      </c>
      <c r="M13" s="1">
        <f>ROUND(F13*(H13),2)</f>
        <v>0</v>
      </c>
      <c r="N13" s="1">
        <v>0</v>
      </c>
      <c r="O13" s="1"/>
      <c r="P13" s="21"/>
      <c r="Q13" s="27"/>
      <c r="R13" s="27"/>
      <c r="S13" s="21"/>
      <c r="Z13">
        <v>0</v>
      </c>
    </row>
    <row r="14" spans="1:26" ht="24.95" customHeight="1" x14ac:dyDescent="0.25">
      <c r="A14" s="25"/>
      <c r="B14" s="22" t="s">
        <v>43</v>
      </c>
      <c r="C14" s="26" t="s">
        <v>51</v>
      </c>
      <c r="D14" s="22" t="s">
        <v>52</v>
      </c>
      <c r="E14" s="22" t="s">
        <v>46</v>
      </c>
      <c r="F14" s="23">
        <v>2.028</v>
      </c>
      <c r="G14" s="24">
        <v>0</v>
      </c>
      <c r="H14" s="24">
        <v>0</v>
      </c>
      <c r="I14" s="24">
        <f>ROUND(F14*(G14+H14),2)</f>
        <v>0</v>
      </c>
      <c r="J14" s="22">
        <f>ROUND(F14*(N14),2)</f>
        <v>0</v>
      </c>
      <c r="K14" s="1">
        <f>ROUND(F14*(O14),2)</f>
        <v>0</v>
      </c>
      <c r="L14" s="1">
        <f>ROUND(F14*(G14),2)</f>
        <v>0</v>
      </c>
      <c r="M14" s="1">
        <f>ROUND(F14*(H14),2)</f>
        <v>0</v>
      </c>
      <c r="N14" s="1">
        <v>0</v>
      </c>
      <c r="O14" s="1"/>
      <c r="P14" s="21"/>
      <c r="Q14" s="27"/>
      <c r="R14" s="27"/>
      <c r="S14" s="21"/>
      <c r="Z14">
        <v>0</v>
      </c>
    </row>
    <row r="15" spans="1:26" x14ac:dyDescent="0.25">
      <c r="A15" s="12"/>
      <c r="B15" s="12"/>
      <c r="C15" s="12"/>
      <c r="D15" s="12" t="s">
        <v>8</v>
      </c>
      <c r="E15" s="12"/>
      <c r="F15" s="21"/>
      <c r="G15" s="14">
        <v>120.33</v>
      </c>
      <c r="H15" s="14">
        <f>ROUND((SUM(M10:M14))/1,2)</f>
        <v>0</v>
      </c>
      <c r="I15" s="14">
        <v>120.33</v>
      </c>
      <c r="J15" s="12"/>
      <c r="K15" s="12"/>
      <c r="L15" s="12">
        <f>ROUND((SUM(L10:L14))/1,2)</f>
        <v>0</v>
      </c>
      <c r="M15" s="12">
        <f>ROUND((SUM(M10:M14))/1,2)</f>
        <v>0</v>
      </c>
      <c r="N15" s="12"/>
      <c r="O15" s="12"/>
      <c r="P15" s="28">
        <f>ROUND((SUM(P10:P14))/1,2)</f>
        <v>0</v>
      </c>
      <c r="Q15" s="10"/>
      <c r="R15" s="10"/>
      <c r="S15" s="28">
        <f>ROUND((SUM(S10:S14))/1,2)</f>
        <v>0</v>
      </c>
      <c r="T15" s="10"/>
      <c r="U15" s="10"/>
      <c r="V15" s="10"/>
      <c r="W15" s="10"/>
      <c r="X15" s="10"/>
      <c r="Y15" s="10"/>
      <c r="Z15" s="10"/>
    </row>
    <row r="16" spans="1:26" x14ac:dyDescent="0.25">
      <c r="A16" s="1"/>
      <c r="B16" s="1"/>
      <c r="C16" s="1"/>
      <c r="D16" s="1"/>
      <c r="E16" s="1"/>
      <c r="F16" s="17"/>
      <c r="G16" s="7"/>
      <c r="H16" s="7"/>
      <c r="I16" s="7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2"/>
      <c r="B17" s="12"/>
      <c r="C17" s="12"/>
      <c r="D17" s="12" t="s">
        <v>9</v>
      </c>
      <c r="E17" s="12"/>
      <c r="F17" s="21"/>
      <c r="G17" s="13"/>
      <c r="H17" s="13"/>
      <c r="I17" s="13"/>
      <c r="J17" s="12"/>
      <c r="K17" s="12"/>
      <c r="L17" s="12"/>
      <c r="M17" s="12"/>
      <c r="N17" s="12"/>
      <c r="O17" s="12"/>
      <c r="P17" s="12"/>
      <c r="Q17" s="10"/>
      <c r="R17" s="10"/>
      <c r="S17" s="12"/>
      <c r="T17" s="10"/>
      <c r="U17" s="10"/>
      <c r="V17" s="10"/>
      <c r="W17" s="10"/>
      <c r="X17" s="10"/>
      <c r="Y17" s="10"/>
      <c r="Z17" s="10"/>
    </row>
    <row r="18" spans="1:26" ht="24.95" customHeight="1" x14ac:dyDescent="0.25">
      <c r="A18" s="25"/>
      <c r="B18" s="22" t="s">
        <v>53</v>
      </c>
      <c r="C18" s="26" t="s">
        <v>54</v>
      </c>
      <c r="D18" s="22" t="s">
        <v>55</v>
      </c>
      <c r="E18" s="22" t="s">
        <v>46</v>
      </c>
      <c r="F18" s="23">
        <v>0.93599999999999994</v>
      </c>
      <c r="G18" s="24">
        <v>0</v>
      </c>
      <c r="H18" s="24">
        <v>0</v>
      </c>
      <c r="I18" s="24">
        <f t="shared" ref="I18:I23" si="0">ROUND(F18*(G18+H18),2)</f>
        <v>0</v>
      </c>
      <c r="J18" s="22">
        <f t="shared" ref="J18:J23" si="1">ROUND(F18*(N18),2)</f>
        <v>0</v>
      </c>
      <c r="K18" s="1">
        <f t="shared" ref="K18:K23" si="2">ROUND(F18*(O18),2)</f>
        <v>0</v>
      </c>
      <c r="L18" s="1">
        <f t="shared" ref="L18:L23" si="3">ROUND(F18*(G18),2)</f>
        <v>0</v>
      </c>
      <c r="M18" s="1">
        <f t="shared" ref="M18:M23" si="4">ROUND(F18*(H18),2)</f>
        <v>0</v>
      </c>
      <c r="N18" s="1">
        <v>0</v>
      </c>
      <c r="O18" s="1"/>
      <c r="P18" s="21">
        <f>ROUND(F18*(R18),3)</f>
        <v>1.9339999999999999</v>
      </c>
      <c r="Q18" s="27"/>
      <c r="R18" s="27">
        <v>2.0659999999999998</v>
      </c>
      <c r="S18" s="21"/>
      <c r="Z18">
        <v>0</v>
      </c>
    </row>
    <row r="19" spans="1:26" ht="24.95" customHeight="1" x14ac:dyDescent="0.25">
      <c r="A19" s="25"/>
      <c r="B19" s="22" t="s">
        <v>53</v>
      </c>
      <c r="C19" s="26" t="s">
        <v>56</v>
      </c>
      <c r="D19" s="22" t="s">
        <v>57</v>
      </c>
      <c r="E19" s="22" t="s">
        <v>46</v>
      </c>
      <c r="F19" s="23">
        <v>0.62400000000000011</v>
      </c>
      <c r="G19" s="24">
        <v>0</v>
      </c>
      <c r="H19" s="24">
        <v>0</v>
      </c>
      <c r="I19" s="24">
        <f t="shared" si="0"/>
        <v>0</v>
      </c>
      <c r="J19" s="22">
        <f t="shared" si="1"/>
        <v>0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1">
        <v>0</v>
      </c>
      <c r="O19" s="1"/>
      <c r="P19" s="21">
        <f>ROUND(F19*(R19),3)</f>
        <v>1.2889999999999999</v>
      </c>
      <c r="Q19" s="27"/>
      <c r="R19" s="27">
        <v>2.0663999999999998</v>
      </c>
      <c r="S19" s="21"/>
      <c r="Z19">
        <v>0</v>
      </c>
    </row>
    <row r="20" spans="1:26" ht="24.95" customHeight="1" x14ac:dyDescent="0.25">
      <c r="A20" s="25"/>
      <c r="B20" s="22" t="s">
        <v>58</v>
      </c>
      <c r="C20" s="26" t="s">
        <v>59</v>
      </c>
      <c r="D20" s="22" t="s">
        <v>60</v>
      </c>
      <c r="E20" s="22" t="s">
        <v>46</v>
      </c>
      <c r="F20" s="23">
        <v>0.46799999999999997</v>
      </c>
      <c r="G20" s="24">
        <v>0</v>
      </c>
      <c r="H20" s="24">
        <v>0</v>
      </c>
      <c r="I20" s="24">
        <f t="shared" si="0"/>
        <v>0</v>
      </c>
      <c r="J20" s="22">
        <f t="shared" si="1"/>
        <v>0</v>
      </c>
      <c r="K20" s="1">
        <f t="shared" si="2"/>
        <v>0</v>
      </c>
      <c r="L20" s="1">
        <f t="shared" si="3"/>
        <v>0</v>
      </c>
      <c r="M20" s="1">
        <f t="shared" si="4"/>
        <v>0</v>
      </c>
      <c r="N20" s="1">
        <v>0</v>
      </c>
      <c r="O20" s="1"/>
      <c r="P20" s="21">
        <f>ROUND(F20*(R20),3)</f>
        <v>1.0349999999999999</v>
      </c>
      <c r="Q20" s="27"/>
      <c r="R20" s="27">
        <v>2.2119</v>
      </c>
      <c r="S20" s="21"/>
      <c r="Z20">
        <v>0</v>
      </c>
    </row>
    <row r="21" spans="1:26" ht="24.95" customHeight="1" x14ac:dyDescent="0.25">
      <c r="A21" s="25"/>
      <c r="B21" s="22" t="s">
        <v>58</v>
      </c>
      <c r="C21" s="26" t="s">
        <v>61</v>
      </c>
      <c r="D21" s="22" t="s">
        <v>62</v>
      </c>
      <c r="E21" s="22" t="s">
        <v>63</v>
      </c>
      <c r="F21" s="23">
        <v>1.1100000000000001</v>
      </c>
      <c r="G21" s="24">
        <v>0</v>
      </c>
      <c r="H21" s="24">
        <v>0</v>
      </c>
      <c r="I21" s="24">
        <f t="shared" si="0"/>
        <v>0</v>
      </c>
      <c r="J21" s="22">
        <f t="shared" si="1"/>
        <v>0</v>
      </c>
      <c r="K21" s="1">
        <f t="shared" si="2"/>
        <v>0</v>
      </c>
      <c r="L21" s="1">
        <f t="shared" si="3"/>
        <v>0</v>
      </c>
      <c r="M21" s="1">
        <f t="shared" si="4"/>
        <v>0</v>
      </c>
      <c r="N21" s="1">
        <v>0</v>
      </c>
      <c r="O21" s="1"/>
      <c r="P21" s="21">
        <f>ROUND(F21*(R21),3)</f>
        <v>5.0000000000000001E-3</v>
      </c>
      <c r="Q21" s="27"/>
      <c r="R21" s="27">
        <v>4.0699999999999998E-3</v>
      </c>
      <c r="S21" s="21"/>
      <c r="Z21">
        <v>0</v>
      </c>
    </row>
    <row r="22" spans="1:26" ht="24.95" customHeight="1" x14ac:dyDescent="0.25">
      <c r="A22" s="25"/>
      <c r="B22" s="22" t="s">
        <v>58</v>
      </c>
      <c r="C22" s="26" t="s">
        <v>64</v>
      </c>
      <c r="D22" s="22" t="s">
        <v>65</v>
      </c>
      <c r="E22" s="22" t="s">
        <v>63</v>
      </c>
      <c r="F22" s="23">
        <v>1.1100000000000001</v>
      </c>
      <c r="G22" s="24">
        <v>0</v>
      </c>
      <c r="H22" s="24">
        <v>0</v>
      </c>
      <c r="I22" s="24">
        <f t="shared" si="0"/>
        <v>0</v>
      </c>
      <c r="J22" s="22">
        <f t="shared" si="1"/>
        <v>0</v>
      </c>
      <c r="K22" s="1">
        <f t="shared" si="2"/>
        <v>0</v>
      </c>
      <c r="L22" s="1">
        <f t="shared" si="3"/>
        <v>0</v>
      </c>
      <c r="M22" s="1">
        <f t="shared" si="4"/>
        <v>0</v>
      </c>
      <c r="N22" s="1">
        <v>0</v>
      </c>
      <c r="O22" s="1"/>
      <c r="P22" s="21"/>
      <c r="Q22" s="27"/>
      <c r="R22" s="27"/>
      <c r="S22" s="21"/>
      <c r="Z22">
        <v>0</v>
      </c>
    </row>
    <row r="23" spans="1:26" ht="24.95" customHeight="1" x14ac:dyDescent="0.25">
      <c r="A23" s="25"/>
      <c r="B23" s="22" t="s">
        <v>58</v>
      </c>
      <c r="C23" s="26" t="s">
        <v>66</v>
      </c>
      <c r="D23" s="22" t="s">
        <v>67</v>
      </c>
      <c r="E23" s="22" t="s">
        <v>63</v>
      </c>
      <c r="F23" s="23">
        <v>3.12</v>
      </c>
      <c r="G23" s="24">
        <v>0</v>
      </c>
      <c r="H23" s="24">
        <v>0</v>
      </c>
      <c r="I23" s="24">
        <f t="shared" si="0"/>
        <v>0</v>
      </c>
      <c r="J23" s="22">
        <f t="shared" si="1"/>
        <v>0</v>
      </c>
      <c r="K23" s="1">
        <f t="shared" si="2"/>
        <v>0</v>
      </c>
      <c r="L23" s="1">
        <f t="shared" si="3"/>
        <v>0</v>
      </c>
      <c r="M23" s="1">
        <f t="shared" si="4"/>
        <v>0</v>
      </c>
      <c r="N23" s="1">
        <v>0</v>
      </c>
      <c r="O23" s="1"/>
      <c r="P23" s="21">
        <f>ROUND(F23*(R23),3)</f>
        <v>0.02</v>
      </c>
      <c r="Q23" s="27"/>
      <c r="R23" s="27">
        <v>6.2699999999999995E-3</v>
      </c>
      <c r="S23" s="21"/>
      <c r="Z23">
        <v>0</v>
      </c>
    </row>
    <row r="24" spans="1:26" x14ac:dyDescent="0.25">
      <c r="A24" s="12"/>
      <c r="B24" s="12"/>
      <c r="C24" s="12"/>
      <c r="D24" s="12" t="s">
        <v>9</v>
      </c>
      <c r="E24" s="12"/>
      <c r="F24" s="21"/>
      <c r="G24" s="14">
        <v>45.34</v>
      </c>
      <c r="H24" s="14">
        <v>97.04</v>
      </c>
      <c r="I24" s="14">
        <v>142.38</v>
      </c>
      <c r="J24" s="12"/>
      <c r="K24" s="12"/>
      <c r="L24" s="12">
        <f>ROUND((SUM(L17:L23))/1,2)</f>
        <v>0</v>
      </c>
      <c r="M24" s="12">
        <f>ROUND((SUM(M17:M23))/1,2)</f>
        <v>0</v>
      </c>
      <c r="N24" s="12"/>
      <c r="O24" s="12"/>
      <c r="P24" s="28">
        <f>ROUND((SUM(P17:P23))/1,2)</f>
        <v>4.28</v>
      </c>
      <c r="Q24" s="10"/>
      <c r="R24" s="10"/>
      <c r="S24" s="28">
        <f>ROUND((SUM(S17:S23))/1,2)</f>
        <v>0</v>
      </c>
      <c r="T24" s="10"/>
      <c r="U24" s="10"/>
      <c r="V24" s="10"/>
      <c r="W24" s="10"/>
      <c r="X24" s="10"/>
      <c r="Y24" s="10"/>
      <c r="Z24" s="10"/>
    </row>
    <row r="25" spans="1:26" x14ac:dyDescent="0.25">
      <c r="A25" s="12"/>
      <c r="B25" s="12"/>
      <c r="C25" s="12"/>
      <c r="D25" s="12"/>
      <c r="E25" s="12"/>
      <c r="F25" s="21"/>
      <c r="G25" s="14"/>
      <c r="H25" s="14"/>
      <c r="I25" s="14"/>
      <c r="J25" s="12"/>
      <c r="K25" s="12"/>
      <c r="L25" s="12"/>
      <c r="M25" s="12"/>
      <c r="N25" s="12"/>
      <c r="O25" s="12"/>
      <c r="P25" s="28"/>
      <c r="Q25" s="10"/>
      <c r="R25" s="10"/>
      <c r="S25" s="28"/>
      <c r="T25" s="10"/>
      <c r="U25" s="10"/>
      <c r="V25" s="10"/>
      <c r="W25" s="10"/>
      <c r="X25" s="10"/>
      <c r="Y25" s="10"/>
      <c r="Z25" s="10"/>
    </row>
    <row r="26" spans="1:26" x14ac:dyDescent="0.25">
      <c r="A26" s="1"/>
      <c r="B26" s="1"/>
      <c r="C26" s="1"/>
      <c r="D26" s="1"/>
      <c r="E26" s="1"/>
      <c r="F26" s="17"/>
      <c r="G26" s="7"/>
      <c r="H26" s="7"/>
      <c r="I26" s="7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2"/>
      <c r="B27" s="12"/>
      <c r="C27" s="12"/>
      <c r="D27" s="12" t="s">
        <v>10</v>
      </c>
      <c r="E27" s="12"/>
      <c r="F27" s="21"/>
      <c r="G27" s="13"/>
      <c r="H27" s="13"/>
      <c r="I27" s="13"/>
      <c r="J27" s="12"/>
      <c r="K27" s="12"/>
      <c r="L27" s="12"/>
      <c r="M27" s="12"/>
      <c r="N27" s="12"/>
      <c r="O27" s="12"/>
      <c r="P27" s="12"/>
      <c r="Q27" s="10"/>
      <c r="R27" s="10"/>
      <c r="S27" s="12"/>
      <c r="T27" s="10"/>
      <c r="U27" s="10"/>
      <c r="V27" s="10"/>
      <c r="W27" s="10"/>
      <c r="X27" s="10"/>
      <c r="Y27" s="10"/>
      <c r="Z27" s="10"/>
    </row>
    <row r="28" spans="1:26" ht="24.95" customHeight="1" x14ac:dyDescent="0.25">
      <c r="A28" s="25"/>
      <c r="B28" s="22" t="s">
        <v>68</v>
      </c>
      <c r="C28" s="26" t="s">
        <v>69</v>
      </c>
      <c r="D28" s="22" t="s">
        <v>70</v>
      </c>
      <c r="E28" s="22" t="s">
        <v>63</v>
      </c>
      <c r="F28" s="23">
        <v>96.444000000000003</v>
      </c>
      <c r="G28" s="24">
        <v>0</v>
      </c>
      <c r="H28" s="24">
        <v>0</v>
      </c>
      <c r="I28" s="24">
        <f>ROUND(F28*(G28+H28),2)</f>
        <v>0</v>
      </c>
      <c r="J28" s="22">
        <f>ROUND(F28*(N28),2)</f>
        <v>0</v>
      </c>
      <c r="K28" s="1">
        <f>ROUND(F28*(O28),2)</f>
        <v>0</v>
      </c>
      <c r="L28" s="1">
        <f>ROUND(F28*(G28),2)</f>
        <v>0</v>
      </c>
      <c r="M28" s="1">
        <f>ROUND(F28*(H28),2)</f>
        <v>0</v>
      </c>
      <c r="N28" s="1">
        <v>0</v>
      </c>
      <c r="O28" s="1"/>
      <c r="P28" s="21">
        <f>ROUND(F28*(R28),3)</f>
        <v>2.819</v>
      </c>
      <c r="Q28" s="27"/>
      <c r="R28" s="27">
        <v>2.9229999999999999E-2</v>
      </c>
      <c r="S28" s="21"/>
      <c r="Z28">
        <v>0</v>
      </c>
    </row>
    <row r="29" spans="1:26" ht="24.95" customHeight="1" x14ac:dyDescent="0.25">
      <c r="A29" s="25"/>
      <c r="B29" s="22" t="s">
        <v>68</v>
      </c>
      <c r="C29" s="26" t="s">
        <v>71</v>
      </c>
      <c r="D29" s="22" t="s">
        <v>72</v>
      </c>
      <c r="E29" s="22" t="s">
        <v>63</v>
      </c>
      <c r="F29" s="23">
        <v>1.4349999999999998</v>
      </c>
      <c r="G29" s="24">
        <v>0</v>
      </c>
      <c r="H29" s="24">
        <v>0</v>
      </c>
      <c r="I29" s="24">
        <f>ROUND(F29*(G29+H29),2)</f>
        <v>0</v>
      </c>
      <c r="J29" s="22">
        <f>ROUND(F29*(N29),2)</f>
        <v>0</v>
      </c>
      <c r="K29" s="1">
        <f>ROUND(F29*(O29),2)</f>
        <v>0</v>
      </c>
      <c r="L29" s="1">
        <f>ROUND(F29*(G29),2)</f>
        <v>0</v>
      </c>
      <c r="M29" s="1">
        <f>ROUND(F29*(H29),2)</f>
        <v>0</v>
      </c>
      <c r="N29" s="1">
        <v>0</v>
      </c>
      <c r="O29" s="1"/>
      <c r="P29" s="21">
        <f>ROUND(F29*(R29),3)</f>
        <v>0.44900000000000001</v>
      </c>
      <c r="Q29" s="27"/>
      <c r="R29" s="27">
        <v>0.31285000000000002</v>
      </c>
      <c r="S29" s="21"/>
      <c r="Z29">
        <v>0</v>
      </c>
    </row>
    <row r="30" spans="1:26" ht="24.95" customHeight="1" x14ac:dyDescent="0.25">
      <c r="A30" s="25"/>
      <c r="B30" s="22" t="s">
        <v>58</v>
      </c>
      <c r="C30" s="26" t="s">
        <v>73</v>
      </c>
      <c r="D30" s="22" t="s">
        <v>74</v>
      </c>
      <c r="E30" s="22" t="s">
        <v>63</v>
      </c>
      <c r="F30" s="23">
        <v>5.4</v>
      </c>
      <c r="G30" s="24">
        <v>0</v>
      </c>
      <c r="H30" s="24">
        <v>0</v>
      </c>
      <c r="I30" s="24">
        <f>ROUND(F30*(G30+H30),2)</f>
        <v>0</v>
      </c>
      <c r="J30" s="22">
        <f>ROUND(F30*(N30),2)</f>
        <v>0</v>
      </c>
      <c r="K30" s="1">
        <f>ROUND(F30*(O30),2)</f>
        <v>0</v>
      </c>
      <c r="L30" s="1">
        <f>ROUND(F30*(G30),2)</f>
        <v>0</v>
      </c>
      <c r="M30" s="1">
        <f>ROUND(F30*(H30),2)</f>
        <v>0</v>
      </c>
      <c r="N30" s="1">
        <v>0</v>
      </c>
      <c r="O30" s="1"/>
      <c r="P30" s="21">
        <f>ROUND(F30*(R30),3)</f>
        <v>0.77900000000000003</v>
      </c>
      <c r="Q30" s="27"/>
      <c r="R30" s="27">
        <v>0.14426</v>
      </c>
      <c r="S30" s="21"/>
      <c r="Z30">
        <v>0</v>
      </c>
    </row>
    <row r="31" spans="1:26" x14ac:dyDescent="0.25">
      <c r="A31" s="12"/>
      <c r="B31" s="12"/>
      <c r="C31" s="12"/>
      <c r="D31" s="12" t="s">
        <v>10</v>
      </c>
      <c r="E31" s="12"/>
      <c r="F31" s="21"/>
      <c r="G31" s="14">
        <v>526.25</v>
      </c>
      <c r="H31" s="14">
        <v>226.48</v>
      </c>
      <c r="I31" s="14">
        <v>752.73</v>
      </c>
      <c r="J31" s="12"/>
      <c r="K31" s="12"/>
      <c r="L31" s="12">
        <f>ROUND((SUM(L27:L30))/1,2)</f>
        <v>0</v>
      </c>
      <c r="M31" s="12">
        <f>ROUND((SUM(M27:M30))/1,2)</f>
        <v>0</v>
      </c>
      <c r="N31" s="12"/>
      <c r="O31" s="12"/>
      <c r="P31" s="28">
        <f>ROUND((SUM(P27:P30))/1,2)</f>
        <v>4.05</v>
      </c>
      <c r="Q31" s="10"/>
      <c r="R31" s="10"/>
      <c r="S31" s="28">
        <f>ROUND((SUM(S27:S30))/1,2)</f>
        <v>0</v>
      </c>
      <c r="T31" s="10"/>
      <c r="U31" s="10"/>
      <c r="V31" s="10"/>
      <c r="W31" s="10"/>
      <c r="X31" s="10"/>
      <c r="Y31" s="10"/>
      <c r="Z31" s="10"/>
    </row>
    <row r="32" spans="1:26" x14ac:dyDescent="0.25">
      <c r="A32" s="1"/>
      <c r="B32" s="1"/>
      <c r="C32" s="1"/>
      <c r="D32" s="1"/>
      <c r="E32" s="1"/>
      <c r="F32" s="17"/>
      <c r="G32" s="7"/>
      <c r="H32" s="7"/>
      <c r="I32" s="7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2"/>
      <c r="B33" s="12"/>
      <c r="C33" s="12"/>
      <c r="D33" s="12" t="s">
        <v>11</v>
      </c>
      <c r="E33" s="12"/>
      <c r="F33" s="21"/>
      <c r="G33" s="13"/>
      <c r="H33" s="13"/>
      <c r="I33" s="13"/>
      <c r="J33" s="12"/>
      <c r="K33" s="12"/>
      <c r="L33" s="12"/>
      <c r="M33" s="12"/>
      <c r="N33" s="12"/>
      <c r="O33" s="12"/>
      <c r="P33" s="12"/>
      <c r="Q33" s="10"/>
      <c r="R33" s="10"/>
      <c r="S33" s="12"/>
      <c r="T33" s="10"/>
      <c r="U33" s="10"/>
      <c r="V33" s="10"/>
      <c r="W33" s="10"/>
      <c r="X33" s="10"/>
      <c r="Y33" s="10"/>
      <c r="Z33" s="10"/>
    </row>
    <row r="34" spans="1:26" ht="24.95" customHeight="1" x14ac:dyDescent="0.25">
      <c r="A34" s="25"/>
      <c r="B34" s="22" t="s">
        <v>75</v>
      </c>
      <c r="C34" s="26" t="s">
        <v>76</v>
      </c>
      <c r="D34" s="22" t="s">
        <v>77</v>
      </c>
      <c r="E34" s="22" t="s">
        <v>63</v>
      </c>
      <c r="F34" s="23">
        <v>98.6</v>
      </c>
      <c r="G34" s="24">
        <v>0</v>
      </c>
      <c r="H34" s="24">
        <v>0</v>
      </c>
      <c r="I34" s="24">
        <f>ROUND(F34*(G34+H34),2)</f>
        <v>0</v>
      </c>
      <c r="J34" s="22">
        <f>ROUND(F34*(N34),2)</f>
        <v>0</v>
      </c>
      <c r="K34" s="1">
        <f>ROUND(F34*(O34),2)</f>
        <v>0</v>
      </c>
      <c r="L34" s="1">
        <f>ROUND(F34*(G34),2)</f>
        <v>0</v>
      </c>
      <c r="M34" s="1">
        <f>ROUND(F34*(H34),2)</f>
        <v>0</v>
      </c>
      <c r="N34" s="1">
        <v>0</v>
      </c>
      <c r="O34" s="1"/>
      <c r="P34" s="21">
        <f>ROUND(F34*(R34),3)</f>
        <v>0.59299999999999997</v>
      </c>
      <c r="Q34" s="27"/>
      <c r="R34" s="27">
        <v>6.0099999999999997E-3</v>
      </c>
      <c r="S34" s="21"/>
      <c r="Z34">
        <v>0</v>
      </c>
    </row>
    <row r="35" spans="1:26" ht="35.1" customHeight="1" x14ac:dyDescent="0.25">
      <c r="A35" s="25"/>
      <c r="B35" s="22" t="s">
        <v>75</v>
      </c>
      <c r="C35" s="26" t="s">
        <v>78</v>
      </c>
      <c r="D35" s="22" t="s">
        <v>79</v>
      </c>
      <c r="E35" s="22" t="s">
        <v>63</v>
      </c>
      <c r="F35" s="23">
        <v>98.6</v>
      </c>
      <c r="G35" s="24">
        <v>0</v>
      </c>
      <c r="H35" s="24">
        <v>0</v>
      </c>
      <c r="I35" s="24">
        <f>ROUND(F35*(G35+H35),2)</f>
        <v>0</v>
      </c>
      <c r="J35" s="22">
        <f>ROUND(F35*(N35),2)</f>
        <v>0</v>
      </c>
      <c r="K35" s="1">
        <f>ROUND(F35*(O35),2)</f>
        <v>0</v>
      </c>
      <c r="L35" s="1">
        <f>ROUND(F35*(G35),2)</f>
        <v>0</v>
      </c>
      <c r="M35" s="1">
        <f>ROUND(F35*(H35),2)</f>
        <v>0</v>
      </c>
      <c r="N35" s="1">
        <v>0</v>
      </c>
      <c r="O35" s="1"/>
      <c r="P35" s="21">
        <f>ROUND(F35*(R35),3)</f>
        <v>13.095000000000001</v>
      </c>
      <c r="Q35" s="27"/>
      <c r="R35" s="27">
        <v>0.13280999999999998</v>
      </c>
      <c r="S35" s="21"/>
      <c r="Z35">
        <v>0</v>
      </c>
    </row>
    <row r="36" spans="1:26" x14ac:dyDescent="0.25">
      <c r="A36" s="12"/>
      <c r="B36" s="12"/>
      <c r="C36" s="12"/>
      <c r="D36" s="12" t="s">
        <v>11</v>
      </c>
      <c r="E36" s="12"/>
      <c r="F36" s="21"/>
      <c r="G36" s="14">
        <v>149.87</v>
      </c>
      <c r="H36" s="14">
        <v>928.81</v>
      </c>
      <c r="I36" s="14">
        <v>1078.68</v>
      </c>
      <c r="J36" s="12"/>
      <c r="K36" s="12"/>
      <c r="L36" s="12">
        <f>ROUND((SUM(L33:L35))/1,2)</f>
        <v>0</v>
      </c>
      <c r="M36" s="12">
        <f>ROUND((SUM(M33:M35))/1,2)</f>
        <v>0</v>
      </c>
      <c r="N36" s="12"/>
      <c r="O36" s="12"/>
      <c r="P36" s="28">
        <f>ROUND((SUM(P33:P35))/1,2)</f>
        <v>13.69</v>
      </c>
      <c r="Q36" s="10"/>
      <c r="R36" s="10"/>
      <c r="S36" s="28">
        <f>ROUND((SUM(S33:S35))/1,2)</f>
        <v>0</v>
      </c>
      <c r="T36" s="10"/>
      <c r="U36" s="10"/>
      <c r="V36" s="10"/>
      <c r="W36" s="10"/>
      <c r="X36" s="10"/>
      <c r="Y36" s="10"/>
      <c r="Z36" s="10"/>
    </row>
    <row r="37" spans="1:26" x14ac:dyDescent="0.25">
      <c r="A37" s="1"/>
      <c r="B37" s="1"/>
      <c r="C37" s="1"/>
      <c r="D37" s="1"/>
      <c r="E37" s="1"/>
      <c r="F37" s="17"/>
      <c r="G37" s="7"/>
      <c r="H37" s="7"/>
      <c r="I37" s="7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2"/>
      <c r="B38" s="12"/>
      <c r="C38" s="12"/>
      <c r="D38" s="12" t="s">
        <v>12</v>
      </c>
      <c r="E38" s="12"/>
      <c r="F38" s="21"/>
      <c r="G38" s="13"/>
      <c r="H38" s="13"/>
      <c r="I38" s="13"/>
      <c r="J38" s="12"/>
      <c r="K38" s="12"/>
      <c r="L38" s="12"/>
      <c r="M38" s="12"/>
      <c r="N38" s="12"/>
      <c r="O38" s="12"/>
      <c r="P38" s="12"/>
      <c r="Q38" s="10"/>
      <c r="R38" s="10"/>
      <c r="S38" s="12"/>
      <c r="T38" s="10"/>
      <c r="U38" s="10"/>
      <c r="V38" s="10"/>
      <c r="W38" s="10"/>
      <c r="X38" s="10"/>
      <c r="Y38" s="10"/>
      <c r="Z38" s="10"/>
    </row>
    <row r="39" spans="1:26" ht="24.95" customHeight="1" x14ac:dyDescent="0.25">
      <c r="A39" s="25"/>
      <c r="B39" s="22" t="s">
        <v>68</v>
      </c>
      <c r="C39" s="26" t="s">
        <v>80</v>
      </c>
      <c r="D39" s="22" t="s">
        <v>81</v>
      </c>
      <c r="E39" s="22" t="s">
        <v>46</v>
      </c>
      <c r="F39" s="23">
        <v>0.75</v>
      </c>
      <c r="G39" s="24">
        <v>0</v>
      </c>
      <c r="H39" s="24">
        <v>0</v>
      </c>
      <c r="I39" s="24">
        <f t="shared" ref="I39:I51" si="5">ROUND(F39*(G39+H39),2)</f>
        <v>0</v>
      </c>
      <c r="J39" s="22">
        <f t="shared" ref="J39:J51" si="6">ROUND(F39*(N39),2)</f>
        <v>0</v>
      </c>
      <c r="K39" s="1">
        <f t="shared" ref="K39:K51" si="7">ROUND(F39*(O39),2)</f>
        <v>0</v>
      </c>
      <c r="L39" s="1">
        <f t="shared" ref="L39:L51" si="8">ROUND(F39*(G39),2)</f>
        <v>0</v>
      </c>
      <c r="M39" s="1">
        <f t="shared" ref="M39:M51" si="9">ROUND(F39*(H39),2)</f>
        <v>0</v>
      </c>
      <c r="N39" s="1">
        <v>0</v>
      </c>
      <c r="O39" s="1"/>
      <c r="P39" s="21">
        <f t="shared" ref="P39:P51" si="10">ROUND(F39*(R39),3)</f>
        <v>1.571</v>
      </c>
      <c r="Q39" s="27"/>
      <c r="R39" s="27">
        <v>2.0952500000000001</v>
      </c>
      <c r="S39" s="21"/>
      <c r="Z39">
        <v>0</v>
      </c>
    </row>
    <row r="40" spans="1:26" ht="24.95" customHeight="1" x14ac:dyDescent="0.25">
      <c r="A40" s="25"/>
      <c r="B40" s="22" t="s">
        <v>68</v>
      </c>
      <c r="C40" s="26" t="s">
        <v>82</v>
      </c>
      <c r="D40" s="22" t="s">
        <v>83</v>
      </c>
      <c r="E40" s="22" t="s">
        <v>63</v>
      </c>
      <c r="F40" s="23">
        <v>212.50000000000006</v>
      </c>
      <c r="G40" s="24">
        <v>0</v>
      </c>
      <c r="H40" s="24">
        <v>0</v>
      </c>
      <c r="I40" s="24">
        <f t="shared" si="5"/>
        <v>0</v>
      </c>
      <c r="J40" s="22">
        <f t="shared" si="6"/>
        <v>0</v>
      </c>
      <c r="K40" s="1">
        <f t="shared" si="7"/>
        <v>0</v>
      </c>
      <c r="L40" s="1">
        <f t="shared" si="8"/>
        <v>0</v>
      </c>
      <c r="M40" s="1">
        <f t="shared" si="9"/>
        <v>0</v>
      </c>
      <c r="N40" s="1">
        <v>0</v>
      </c>
      <c r="O40" s="1"/>
      <c r="P40" s="21">
        <f t="shared" si="10"/>
        <v>2.6819999999999999</v>
      </c>
      <c r="Q40" s="27"/>
      <c r="R40" s="27">
        <v>1.2619999999999999E-2</v>
      </c>
      <c r="S40" s="21"/>
      <c r="Z40">
        <v>0</v>
      </c>
    </row>
    <row r="41" spans="1:26" ht="24.95" customHeight="1" x14ac:dyDescent="0.25">
      <c r="A41" s="25"/>
      <c r="B41" s="22" t="s">
        <v>68</v>
      </c>
      <c r="C41" s="26" t="s">
        <v>84</v>
      </c>
      <c r="D41" s="22" t="s">
        <v>85</v>
      </c>
      <c r="E41" s="22" t="s">
        <v>63</v>
      </c>
      <c r="F41" s="23">
        <v>4.62</v>
      </c>
      <c r="G41" s="24">
        <v>0</v>
      </c>
      <c r="H41" s="24">
        <v>0</v>
      </c>
      <c r="I41" s="24">
        <f t="shared" si="5"/>
        <v>0</v>
      </c>
      <c r="J41" s="22">
        <f t="shared" si="6"/>
        <v>0</v>
      </c>
      <c r="K41" s="1">
        <f t="shared" si="7"/>
        <v>0</v>
      </c>
      <c r="L41" s="1">
        <f t="shared" si="8"/>
        <v>0</v>
      </c>
      <c r="M41" s="1">
        <f t="shared" si="9"/>
        <v>0</v>
      </c>
      <c r="N41" s="1">
        <v>0</v>
      </c>
      <c r="O41" s="1"/>
      <c r="P41" s="21">
        <f t="shared" si="10"/>
        <v>0.34899999999999998</v>
      </c>
      <c r="Q41" s="27"/>
      <c r="R41" s="27">
        <v>7.5520000000000004E-2</v>
      </c>
      <c r="S41" s="21"/>
      <c r="Z41">
        <v>0</v>
      </c>
    </row>
    <row r="42" spans="1:26" ht="24.95" customHeight="1" x14ac:dyDescent="0.25">
      <c r="A42" s="25"/>
      <c r="B42" s="22" t="s">
        <v>68</v>
      </c>
      <c r="C42" s="26" t="s">
        <v>86</v>
      </c>
      <c r="D42" s="22" t="s">
        <v>87</v>
      </c>
      <c r="E42" s="22" t="s">
        <v>88</v>
      </c>
      <c r="F42" s="23">
        <v>118.28420000000001</v>
      </c>
      <c r="G42" s="24">
        <v>0</v>
      </c>
      <c r="H42" s="24">
        <v>0</v>
      </c>
      <c r="I42" s="24">
        <f t="shared" si="5"/>
        <v>0</v>
      </c>
      <c r="J42" s="22">
        <f t="shared" si="6"/>
        <v>0</v>
      </c>
      <c r="K42" s="1">
        <f t="shared" si="7"/>
        <v>0</v>
      </c>
      <c r="L42" s="1">
        <f t="shared" si="8"/>
        <v>0</v>
      </c>
      <c r="M42" s="1">
        <f t="shared" si="9"/>
        <v>0</v>
      </c>
      <c r="N42" s="1">
        <v>0</v>
      </c>
      <c r="O42" s="1"/>
      <c r="P42" s="21">
        <f t="shared" si="10"/>
        <v>0.33100000000000002</v>
      </c>
      <c r="Q42" s="27"/>
      <c r="R42" s="27">
        <v>2.8E-3</v>
      </c>
      <c r="S42" s="21"/>
      <c r="Z42">
        <v>0</v>
      </c>
    </row>
    <row r="43" spans="1:26" ht="24.95" customHeight="1" x14ac:dyDescent="0.25">
      <c r="A43" s="25"/>
      <c r="B43" s="22" t="s">
        <v>68</v>
      </c>
      <c r="C43" s="26" t="s">
        <v>89</v>
      </c>
      <c r="D43" s="22" t="s">
        <v>90</v>
      </c>
      <c r="E43" s="22" t="s">
        <v>63</v>
      </c>
      <c r="F43" s="23">
        <v>542.67044999999996</v>
      </c>
      <c r="G43" s="24">
        <v>0</v>
      </c>
      <c r="H43" s="24">
        <v>0</v>
      </c>
      <c r="I43" s="24">
        <f t="shared" si="5"/>
        <v>0</v>
      </c>
      <c r="J43" s="22">
        <f t="shared" si="6"/>
        <v>0</v>
      </c>
      <c r="K43" s="1">
        <f t="shared" si="7"/>
        <v>0</v>
      </c>
      <c r="L43" s="1">
        <f t="shared" si="8"/>
        <v>0</v>
      </c>
      <c r="M43" s="1">
        <f t="shared" si="9"/>
        <v>0</v>
      </c>
      <c r="N43" s="1">
        <v>0</v>
      </c>
      <c r="O43" s="1"/>
      <c r="P43" s="21">
        <f t="shared" si="10"/>
        <v>6.0780000000000003</v>
      </c>
      <c r="Q43" s="27"/>
      <c r="R43" s="27">
        <v>1.1200000000000002E-2</v>
      </c>
      <c r="S43" s="21"/>
      <c r="Z43">
        <v>0</v>
      </c>
    </row>
    <row r="44" spans="1:26" ht="24.95" customHeight="1" x14ac:dyDescent="0.25">
      <c r="A44" s="25"/>
      <c r="B44" s="22" t="s">
        <v>68</v>
      </c>
      <c r="C44" s="26" t="s">
        <v>91</v>
      </c>
      <c r="D44" s="22" t="s">
        <v>92</v>
      </c>
      <c r="E44" s="22" t="s">
        <v>63</v>
      </c>
      <c r="F44" s="23">
        <v>44.853119999999997</v>
      </c>
      <c r="G44" s="24">
        <v>0</v>
      </c>
      <c r="H44" s="24">
        <v>0</v>
      </c>
      <c r="I44" s="24">
        <f t="shared" si="5"/>
        <v>0</v>
      </c>
      <c r="J44" s="22">
        <f t="shared" si="6"/>
        <v>0</v>
      </c>
      <c r="K44" s="1">
        <f t="shared" si="7"/>
        <v>0</v>
      </c>
      <c r="L44" s="1">
        <f t="shared" si="8"/>
        <v>0</v>
      </c>
      <c r="M44" s="1">
        <f t="shared" si="9"/>
        <v>0</v>
      </c>
      <c r="N44" s="1">
        <v>0</v>
      </c>
      <c r="O44" s="1"/>
      <c r="P44" s="21">
        <f t="shared" si="10"/>
        <v>1.6850000000000001</v>
      </c>
      <c r="Q44" s="27"/>
      <c r="R44" s="27">
        <v>3.7559999999999996E-2</v>
      </c>
      <c r="S44" s="21"/>
      <c r="Z44">
        <v>0</v>
      </c>
    </row>
    <row r="45" spans="1:26" ht="24.95" customHeight="1" x14ac:dyDescent="0.25">
      <c r="A45" s="25"/>
      <c r="B45" s="22" t="s">
        <v>58</v>
      </c>
      <c r="C45" s="26" t="s">
        <v>93</v>
      </c>
      <c r="D45" s="22" t="s">
        <v>94</v>
      </c>
      <c r="E45" s="22" t="s">
        <v>63</v>
      </c>
      <c r="F45" s="23">
        <v>202.92000000000004</v>
      </c>
      <c r="G45" s="24">
        <v>0</v>
      </c>
      <c r="H45" s="24">
        <v>0</v>
      </c>
      <c r="I45" s="24">
        <f t="shared" si="5"/>
        <v>0</v>
      </c>
      <c r="J45" s="22">
        <f t="shared" si="6"/>
        <v>0</v>
      </c>
      <c r="K45" s="1">
        <f t="shared" si="7"/>
        <v>0</v>
      </c>
      <c r="L45" s="1">
        <f t="shared" si="8"/>
        <v>0</v>
      </c>
      <c r="M45" s="1">
        <f t="shared" si="9"/>
        <v>0</v>
      </c>
      <c r="N45" s="1">
        <v>0</v>
      </c>
      <c r="O45" s="1"/>
      <c r="P45" s="21">
        <f t="shared" si="10"/>
        <v>3.73</v>
      </c>
      <c r="Q45" s="27"/>
      <c r="R45" s="27">
        <v>1.8380000000000001E-2</v>
      </c>
      <c r="S45" s="21"/>
      <c r="Z45">
        <v>0</v>
      </c>
    </row>
    <row r="46" spans="1:26" ht="35.1" customHeight="1" x14ac:dyDescent="0.25">
      <c r="A46" s="25"/>
      <c r="B46" s="22" t="s">
        <v>58</v>
      </c>
      <c r="C46" s="26" t="s">
        <v>95</v>
      </c>
      <c r="D46" s="22" t="s">
        <v>96</v>
      </c>
      <c r="E46" s="22" t="s">
        <v>63</v>
      </c>
      <c r="F46" s="23">
        <v>202.92</v>
      </c>
      <c r="G46" s="24">
        <v>0</v>
      </c>
      <c r="H46" s="24">
        <v>0</v>
      </c>
      <c r="I46" s="24">
        <f t="shared" si="5"/>
        <v>0</v>
      </c>
      <c r="J46" s="22">
        <f t="shared" si="6"/>
        <v>0</v>
      </c>
      <c r="K46" s="1">
        <f t="shared" si="7"/>
        <v>0</v>
      </c>
      <c r="L46" s="1">
        <f t="shared" si="8"/>
        <v>0</v>
      </c>
      <c r="M46" s="1">
        <f t="shared" si="9"/>
        <v>0</v>
      </c>
      <c r="N46" s="1">
        <v>0</v>
      </c>
      <c r="O46" s="1"/>
      <c r="P46" s="21">
        <f t="shared" si="10"/>
        <v>21.306999999999999</v>
      </c>
      <c r="Q46" s="27"/>
      <c r="R46" s="27">
        <v>0.105</v>
      </c>
      <c r="S46" s="21"/>
      <c r="Z46">
        <v>0</v>
      </c>
    </row>
    <row r="47" spans="1:26" ht="24.95" customHeight="1" x14ac:dyDescent="0.25">
      <c r="A47" s="25"/>
      <c r="B47" s="22" t="s">
        <v>58</v>
      </c>
      <c r="C47" s="26" t="s">
        <v>97</v>
      </c>
      <c r="D47" s="22" t="s">
        <v>98</v>
      </c>
      <c r="E47" s="22" t="s">
        <v>63</v>
      </c>
      <c r="F47" s="23">
        <v>11.7</v>
      </c>
      <c r="G47" s="24">
        <v>0</v>
      </c>
      <c r="H47" s="24">
        <v>0</v>
      </c>
      <c r="I47" s="24">
        <f t="shared" si="5"/>
        <v>0</v>
      </c>
      <c r="J47" s="22">
        <f t="shared" si="6"/>
        <v>0</v>
      </c>
      <c r="K47" s="1">
        <f t="shared" si="7"/>
        <v>0</v>
      </c>
      <c r="L47" s="1">
        <f t="shared" si="8"/>
        <v>0</v>
      </c>
      <c r="M47" s="1">
        <f t="shared" si="9"/>
        <v>0</v>
      </c>
      <c r="N47" s="1">
        <v>0</v>
      </c>
      <c r="O47" s="1"/>
      <c r="P47" s="21">
        <f t="shared" si="10"/>
        <v>3.4000000000000002E-2</v>
      </c>
      <c r="Q47" s="27"/>
      <c r="R47" s="27">
        <v>2.8800000000000002E-3</v>
      </c>
      <c r="S47" s="21"/>
      <c r="Z47">
        <v>0</v>
      </c>
    </row>
    <row r="48" spans="1:26" ht="24.95" customHeight="1" x14ac:dyDescent="0.25">
      <c r="A48" s="25"/>
      <c r="B48" s="22" t="s">
        <v>58</v>
      </c>
      <c r="C48" s="26" t="s">
        <v>99</v>
      </c>
      <c r="D48" s="22" t="s">
        <v>100</v>
      </c>
      <c r="E48" s="22" t="s">
        <v>88</v>
      </c>
      <c r="F48" s="23">
        <v>22.300000000000004</v>
      </c>
      <c r="G48" s="24">
        <v>0</v>
      </c>
      <c r="H48" s="24">
        <v>0</v>
      </c>
      <c r="I48" s="24">
        <f t="shared" si="5"/>
        <v>0</v>
      </c>
      <c r="J48" s="22">
        <f t="shared" si="6"/>
        <v>0</v>
      </c>
      <c r="K48" s="1">
        <f t="shared" si="7"/>
        <v>0</v>
      </c>
      <c r="L48" s="1">
        <f t="shared" si="8"/>
        <v>0</v>
      </c>
      <c r="M48" s="1">
        <f t="shared" si="9"/>
        <v>0</v>
      </c>
      <c r="N48" s="1">
        <v>0</v>
      </c>
      <c r="O48" s="1"/>
      <c r="P48" s="21">
        <f t="shared" si="10"/>
        <v>0.17799999999999999</v>
      </c>
      <c r="Q48" s="27"/>
      <c r="R48" s="27">
        <v>7.9900000000000006E-3</v>
      </c>
      <c r="S48" s="21"/>
      <c r="Z48">
        <v>0</v>
      </c>
    </row>
    <row r="49" spans="1:26" ht="24.95" customHeight="1" x14ac:dyDescent="0.25">
      <c r="A49" s="25"/>
      <c r="B49" s="22" t="s">
        <v>101</v>
      </c>
      <c r="C49" s="26" t="s">
        <v>102</v>
      </c>
      <c r="D49" s="22" t="s">
        <v>103</v>
      </c>
      <c r="E49" s="22" t="s">
        <v>88</v>
      </c>
      <c r="F49" s="23">
        <v>22.3</v>
      </c>
      <c r="G49" s="24">
        <v>0</v>
      </c>
      <c r="H49" s="24">
        <v>0</v>
      </c>
      <c r="I49" s="24">
        <f t="shared" si="5"/>
        <v>0</v>
      </c>
      <c r="J49" s="22">
        <f t="shared" si="6"/>
        <v>0</v>
      </c>
      <c r="K49" s="1">
        <f t="shared" si="7"/>
        <v>0</v>
      </c>
      <c r="L49" s="1">
        <f t="shared" si="8"/>
        <v>0</v>
      </c>
      <c r="M49" s="1">
        <f t="shared" si="9"/>
        <v>0</v>
      </c>
      <c r="N49" s="1">
        <v>0</v>
      </c>
      <c r="O49" s="1"/>
      <c r="P49" s="21">
        <f t="shared" si="10"/>
        <v>2.5000000000000001E-2</v>
      </c>
      <c r="Q49" s="27"/>
      <c r="R49" s="27">
        <v>1.14E-3</v>
      </c>
      <c r="S49" s="21"/>
      <c r="Z49">
        <v>0</v>
      </c>
    </row>
    <row r="50" spans="1:26" ht="24.95" customHeight="1" x14ac:dyDescent="0.25">
      <c r="A50" s="25"/>
      <c r="B50" s="22" t="s">
        <v>68</v>
      </c>
      <c r="C50" s="26" t="s">
        <v>104</v>
      </c>
      <c r="D50" s="22" t="s">
        <v>105</v>
      </c>
      <c r="E50" s="22" t="s">
        <v>106</v>
      </c>
      <c r="F50" s="23">
        <v>1</v>
      </c>
      <c r="G50" s="24">
        <v>0</v>
      </c>
      <c r="H50" s="24">
        <v>0</v>
      </c>
      <c r="I50" s="24">
        <f t="shared" si="5"/>
        <v>0</v>
      </c>
      <c r="J50" s="22">
        <f t="shared" si="6"/>
        <v>0</v>
      </c>
      <c r="K50" s="1">
        <f t="shared" si="7"/>
        <v>0</v>
      </c>
      <c r="L50" s="1">
        <f t="shared" si="8"/>
        <v>0</v>
      </c>
      <c r="M50" s="1">
        <f t="shared" si="9"/>
        <v>0</v>
      </c>
      <c r="N50" s="1">
        <v>0</v>
      </c>
      <c r="O50" s="1"/>
      <c r="P50" s="21">
        <f t="shared" si="10"/>
        <v>4.3999999999999997E-2</v>
      </c>
      <c r="Q50" s="27"/>
      <c r="R50" s="27">
        <v>4.4160000000000005E-2</v>
      </c>
      <c r="S50" s="21"/>
      <c r="Z50">
        <v>0</v>
      </c>
    </row>
    <row r="51" spans="1:26" ht="24.95" customHeight="1" x14ac:dyDescent="0.25">
      <c r="A51" s="25"/>
      <c r="B51" s="22" t="s">
        <v>107</v>
      </c>
      <c r="C51" s="26" t="s">
        <v>108</v>
      </c>
      <c r="D51" s="22" t="s">
        <v>109</v>
      </c>
      <c r="E51" s="22" t="s">
        <v>106</v>
      </c>
      <c r="F51" s="23">
        <v>1</v>
      </c>
      <c r="G51" s="24">
        <v>0</v>
      </c>
      <c r="H51" s="24">
        <v>0</v>
      </c>
      <c r="I51" s="24">
        <f t="shared" si="5"/>
        <v>0</v>
      </c>
      <c r="J51" s="22">
        <f t="shared" si="6"/>
        <v>0</v>
      </c>
      <c r="K51" s="1">
        <f t="shared" si="7"/>
        <v>0</v>
      </c>
      <c r="L51" s="1">
        <f t="shared" si="8"/>
        <v>0</v>
      </c>
      <c r="M51" s="1">
        <f t="shared" si="9"/>
        <v>0</v>
      </c>
      <c r="N51" s="1">
        <v>0</v>
      </c>
      <c r="O51" s="1"/>
      <c r="P51" s="21">
        <f t="shared" si="10"/>
        <v>1.0999999999999999E-2</v>
      </c>
      <c r="Q51" s="27"/>
      <c r="R51" s="27">
        <v>1.0500000000000001E-2</v>
      </c>
      <c r="S51" s="21"/>
      <c r="Z51">
        <v>0</v>
      </c>
    </row>
    <row r="52" spans="1:26" x14ac:dyDescent="0.25">
      <c r="A52" s="12"/>
      <c r="B52" s="12"/>
      <c r="C52" s="12"/>
      <c r="D52" s="12" t="s">
        <v>12</v>
      </c>
      <c r="E52" s="12"/>
      <c r="F52" s="21"/>
      <c r="G52" s="14" t="s">
        <v>467</v>
      </c>
      <c r="H52" s="14" t="s">
        <v>468</v>
      </c>
      <c r="I52" s="14" t="s">
        <v>469</v>
      </c>
      <c r="J52" s="12"/>
      <c r="K52" s="12"/>
      <c r="L52" s="12">
        <f>ROUND((SUM(L38:L51))/1,2)</f>
        <v>0</v>
      </c>
      <c r="M52" s="12">
        <f>ROUND((SUM(M38:M51))/1,2)</f>
        <v>0</v>
      </c>
      <c r="N52" s="12"/>
      <c r="O52" s="12"/>
      <c r="P52" s="28">
        <f>ROUND((SUM(P38:P51))/1,2)</f>
        <v>38.03</v>
      </c>
      <c r="Q52" s="10"/>
      <c r="R52" s="10"/>
      <c r="S52" s="28">
        <f>ROUND((SUM(S38:S51))/1,2)</f>
        <v>0</v>
      </c>
      <c r="T52" s="10"/>
      <c r="U52" s="10"/>
      <c r="V52" s="10"/>
      <c r="W52" s="10"/>
      <c r="X52" s="10"/>
      <c r="Y52" s="10"/>
      <c r="Z52" s="10"/>
    </row>
    <row r="53" spans="1:26" x14ac:dyDescent="0.25">
      <c r="A53" s="1"/>
      <c r="B53" s="1"/>
      <c r="C53" s="1"/>
      <c r="D53" s="1"/>
      <c r="E53" s="1"/>
      <c r="F53" s="17"/>
      <c r="G53" s="7"/>
      <c r="H53" s="7"/>
      <c r="I53" s="7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2"/>
      <c r="B54" s="12"/>
      <c r="C54" s="12"/>
      <c r="D54" s="12" t="s">
        <v>13</v>
      </c>
      <c r="E54" s="12"/>
      <c r="F54" s="21"/>
      <c r="G54" s="13"/>
      <c r="H54" s="13"/>
      <c r="I54" s="13"/>
      <c r="J54" s="12"/>
      <c r="K54" s="12"/>
      <c r="L54" s="12"/>
      <c r="M54" s="12"/>
      <c r="N54" s="12"/>
      <c r="O54" s="12"/>
      <c r="P54" s="12"/>
      <c r="Q54" s="10"/>
      <c r="R54" s="10"/>
      <c r="S54" s="12"/>
      <c r="T54" s="10"/>
      <c r="U54" s="10"/>
      <c r="V54" s="10"/>
      <c r="W54" s="10"/>
      <c r="X54" s="10"/>
      <c r="Y54" s="10"/>
      <c r="Z54" s="10"/>
    </row>
    <row r="55" spans="1:26" ht="24.95" customHeight="1" x14ac:dyDescent="0.25">
      <c r="A55" s="25"/>
      <c r="B55" s="22" t="s">
        <v>110</v>
      </c>
      <c r="C55" s="26" t="s">
        <v>111</v>
      </c>
      <c r="D55" s="22" t="s">
        <v>112</v>
      </c>
      <c r="E55" s="22" t="s">
        <v>46</v>
      </c>
      <c r="F55" s="23">
        <v>0.93599999999999994</v>
      </c>
      <c r="G55" s="24">
        <v>0</v>
      </c>
      <c r="H55" s="24">
        <v>0</v>
      </c>
      <c r="I55" s="24">
        <f t="shared" ref="I55:I84" si="11">ROUND(F55*(G55+H55),2)</f>
        <v>0</v>
      </c>
      <c r="J55" s="22">
        <f t="shared" ref="J55:J84" si="12">ROUND(F55*(N55),2)</f>
        <v>0</v>
      </c>
      <c r="K55" s="1">
        <f t="shared" ref="K55:K84" si="13">ROUND(F55*(O55),2)</f>
        <v>0</v>
      </c>
      <c r="L55" s="1">
        <f t="shared" ref="L55:L84" si="14">ROUND(F55*(G55),2)</f>
        <v>0</v>
      </c>
      <c r="M55" s="1">
        <f t="shared" ref="M55:M84" si="15">ROUND(F55*(H55),2)</f>
        <v>0</v>
      </c>
      <c r="N55" s="1">
        <v>0</v>
      </c>
      <c r="O55" s="1"/>
      <c r="P55" s="21"/>
      <c r="Q55" s="27"/>
      <c r="R55" s="27"/>
      <c r="S55" s="21">
        <f t="shared" ref="S55:S60" si="16">ROUND(F55*(X55),3)</f>
        <v>2.0590000000000002</v>
      </c>
      <c r="X55">
        <v>2.2000000000000002</v>
      </c>
      <c r="Z55">
        <v>0</v>
      </c>
    </row>
    <row r="56" spans="1:26" ht="24.95" customHeight="1" x14ac:dyDescent="0.25">
      <c r="A56" s="25"/>
      <c r="B56" s="22" t="s">
        <v>110</v>
      </c>
      <c r="C56" s="26" t="s">
        <v>113</v>
      </c>
      <c r="D56" s="22" t="s">
        <v>114</v>
      </c>
      <c r="E56" s="22" t="s">
        <v>46</v>
      </c>
      <c r="F56" s="23">
        <v>0.28349999999999997</v>
      </c>
      <c r="G56" s="24">
        <v>0</v>
      </c>
      <c r="H56" s="24">
        <v>0</v>
      </c>
      <c r="I56" s="24">
        <f t="shared" si="11"/>
        <v>0</v>
      </c>
      <c r="J56" s="22">
        <f t="shared" si="12"/>
        <v>0</v>
      </c>
      <c r="K56" s="1">
        <f t="shared" si="13"/>
        <v>0</v>
      </c>
      <c r="L56" s="1">
        <f t="shared" si="14"/>
        <v>0</v>
      </c>
      <c r="M56" s="1">
        <f t="shared" si="15"/>
        <v>0</v>
      </c>
      <c r="N56" s="1">
        <v>0</v>
      </c>
      <c r="O56" s="1"/>
      <c r="P56" s="21"/>
      <c r="Q56" s="27"/>
      <c r="R56" s="27"/>
      <c r="S56" s="21">
        <f t="shared" si="16"/>
        <v>0.54</v>
      </c>
      <c r="X56">
        <v>1.905</v>
      </c>
      <c r="Z56">
        <v>0</v>
      </c>
    </row>
    <row r="57" spans="1:26" ht="24.95" customHeight="1" x14ac:dyDescent="0.25">
      <c r="A57" s="25"/>
      <c r="B57" s="22" t="s">
        <v>110</v>
      </c>
      <c r="C57" s="26" t="s">
        <v>115</v>
      </c>
      <c r="D57" s="22" t="s">
        <v>116</v>
      </c>
      <c r="E57" s="22" t="s">
        <v>46</v>
      </c>
      <c r="F57" s="23">
        <v>19.322799999999997</v>
      </c>
      <c r="G57" s="24">
        <v>0</v>
      </c>
      <c r="H57" s="24">
        <v>0</v>
      </c>
      <c r="I57" s="24">
        <f t="shared" si="11"/>
        <v>0</v>
      </c>
      <c r="J57" s="22">
        <f t="shared" si="12"/>
        <v>0</v>
      </c>
      <c r="K57" s="1">
        <f t="shared" si="13"/>
        <v>0</v>
      </c>
      <c r="L57" s="1">
        <f t="shared" si="14"/>
        <v>0</v>
      </c>
      <c r="M57" s="1">
        <f t="shared" si="15"/>
        <v>0</v>
      </c>
      <c r="N57" s="1">
        <v>0</v>
      </c>
      <c r="O57" s="1"/>
      <c r="P57" s="21"/>
      <c r="Q57" s="27"/>
      <c r="R57" s="27"/>
      <c r="S57" s="21">
        <f t="shared" si="16"/>
        <v>42.51</v>
      </c>
      <c r="X57">
        <v>2.2000000000000002</v>
      </c>
      <c r="Z57">
        <v>0</v>
      </c>
    </row>
    <row r="58" spans="1:26" ht="24.95" customHeight="1" x14ac:dyDescent="0.25">
      <c r="A58" s="25"/>
      <c r="B58" s="22" t="s">
        <v>110</v>
      </c>
      <c r="C58" s="26" t="s">
        <v>117</v>
      </c>
      <c r="D58" s="22" t="s">
        <v>118</v>
      </c>
      <c r="E58" s="22" t="s">
        <v>63</v>
      </c>
      <c r="F58" s="23">
        <v>48.503974999999997</v>
      </c>
      <c r="G58" s="24">
        <v>0</v>
      </c>
      <c r="H58" s="24">
        <v>0</v>
      </c>
      <c r="I58" s="24">
        <f t="shared" si="11"/>
        <v>0</v>
      </c>
      <c r="J58" s="22">
        <f t="shared" si="12"/>
        <v>0</v>
      </c>
      <c r="K58" s="1">
        <f t="shared" si="13"/>
        <v>0</v>
      </c>
      <c r="L58" s="1">
        <f t="shared" si="14"/>
        <v>0</v>
      </c>
      <c r="M58" s="1">
        <f t="shared" si="15"/>
        <v>0</v>
      </c>
      <c r="N58" s="1">
        <v>0</v>
      </c>
      <c r="O58" s="1"/>
      <c r="P58" s="21"/>
      <c r="Q58" s="27"/>
      <c r="R58" s="27"/>
      <c r="S58" s="21">
        <f t="shared" si="16"/>
        <v>0.97</v>
      </c>
      <c r="X58">
        <v>0.02</v>
      </c>
      <c r="Z58">
        <v>0</v>
      </c>
    </row>
    <row r="59" spans="1:26" ht="24.95" customHeight="1" x14ac:dyDescent="0.25">
      <c r="A59" s="25"/>
      <c r="B59" s="22" t="s">
        <v>110</v>
      </c>
      <c r="C59" s="26" t="s">
        <v>119</v>
      </c>
      <c r="D59" s="22" t="s">
        <v>120</v>
      </c>
      <c r="E59" s="22" t="s">
        <v>63</v>
      </c>
      <c r="F59" s="23">
        <v>10.14</v>
      </c>
      <c r="G59" s="24">
        <v>0</v>
      </c>
      <c r="H59" s="24">
        <v>0</v>
      </c>
      <c r="I59" s="24">
        <f t="shared" si="11"/>
        <v>0</v>
      </c>
      <c r="J59" s="22">
        <f t="shared" si="12"/>
        <v>0</v>
      </c>
      <c r="K59" s="1">
        <f t="shared" si="13"/>
        <v>0</v>
      </c>
      <c r="L59" s="1">
        <f t="shared" si="14"/>
        <v>0</v>
      </c>
      <c r="M59" s="1">
        <f t="shared" si="15"/>
        <v>0</v>
      </c>
      <c r="N59" s="1">
        <v>0</v>
      </c>
      <c r="O59" s="1"/>
      <c r="P59" s="21"/>
      <c r="Q59" s="27"/>
      <c r="R59" s="27"/>
      <c r="S59" s="21">
        <f t="shared" si="16"/>
        <v>0.65900000000000003</v>
      </c>
      <c r="X59">
        <v>6.5000000000000002E-2</v>
      </c>
      <c r="Z59">
        <v>0</v>
      </c>
    </row>
    <row r="60" spans="1:26" ht="24.95" customHeight="1" x14ac:dyDescent="0.25">
      <c r="A60" s="25"/>
      <c r="B60" s="22" t="s">
        <v>110</v>
      </c>
      <c r="C60" s="26" t="s">
        <v>121</v>
      </c>
      <c r="D60" s="22" t="s">
        <v>122</v>
      </c>
      <c r="E60" s="22" t="s">
        <v>63</v>
      </c>
      <c r="F60" s="23">
        <v>0.97199999999999998</v>
      </c>
      <c r="G60" s="24">
        <v>0</v>
      </c>
      <c r="H60" s="24">
        <v>0</v>
      </c>
      <c r="I60" s="24">
        <f t="shared" si="11"/>
        <v>0</v>
      </c>
      <c r="J60" s="22">
        <f t="shared" si="12"/>
        <v>0</v>
      </c>
      <c r="K60" s="1">
        <f t="shared" si="13"/>
        <v>0</v>
      </c>
      <c r="L60" s="1">
        <f t="shared" si="14"/>
        <v>0</v>
      </c>
      <c r="M60" s="1">
        <f t="shared" si="15"/>
        <v>0</v>
      </c>
      <c r="N60" s="1">
        <v>0</v>
      </c>
      <c r="O60" s="1"/>
      <c r="P60" s="21"/>
      <c r="Q60" s="27"/>
      <c r="R60" s="27"/>
      <c r="S60" s="21">
        <f t="shared" si="16"/>
        <v>0.54100000000000004</v>
      </c>
      <c r="X60">
        <v>0.55700000000000005</v>
      </c>
      <c r="Z60">
        <v>0</v>
      </c>
    </row>
    <row r="61" spans="1:26" ht="24.95" customHeight="1" x14ac:dyDescent="0.25">
      <c r="A61" s="25"/>
      <c r="B61" s="22" t="s">
        <v>110</v>
      </c>
      <c r="C61" s="26" t="s">
        <v>123</v>
      </c>
      <c r="D61" s="22" t="s">
        <v>124</v>
      </c>
      <c r="E61" s="22" t="s">
        <v>106</v>
      </c>
      <c r="F61" s="23">
        <v>23</v>
      </c>
      <c r="G61" s="24">
        <v>0</v>
      </c>
      <c r="H61" s="24">
        <v>0</v>
      </c>
      <c r="I61" s="24">
        <f t="shared" si="11"/>
        <v>0</v>
      </c>
      <c r="J61" s="22">
        <f t="shared" si="12"/>
        <v>0</v>
      </c>
      <c r="K61" s="1">
        <f t="shared" si="13"/>
        <v>0</v>
      </c>
      <c r="L61" s="1">
        <f t="shared" si="14"/>
        <v>0</v>
      </c>
      <c r="M61" s="1">
        <f t="shared" si="15"/>
        <v>0</v>
      </c>
      <c r="N61" s="1">
        <v>0</v>
      </c>
      <c r="O61" s="1"/>
      <c r="P61" s="21"/>
      <c r="Q61" s="27"/>
      <c r="R61" s="27"/>
      <c r="S61" s="21"/>
      <c r="Z61">
        <v>0</v>
      </c>
    </row>
    <row r="62" spans="1:26" ht="24.95" customHeight="1" x14ac:dyDescent="0.25">
      <c r="A62" s="25"/>
      <c r="B62" s="22" t="s">
        <v>110</v>
      </c>
      <c r="C62" s="26" t="s">
        <v>125</v>
      </c>
      <c r="D62" s="22" t="s">
        <v>126</v>
      </c>
      <c r="E62" s="22" t="s">
        <v>106</v>
      </c>
      <c r="F62" s="23">
        <v>4</v>
      </c>
      <c r="G62" s="24">
        <v>0</v>
      </c>
      <c r="H62" s="24">
        <v>0</v>
      </c>
      <c r="I62" s="24">
        <f t="shared" si="11"/>
        <v>0</v>
      </c>
      <c r="J62" s="22">
        <f t="shared" si="12"/>
        <v>0</v>
      </c>
      <c r="K62" s="1">
        <f t="shared" si="13"/>
        <v>0</v>
      </c>
      <c r="L62" s="1">
        <f t="shared" si="14"/>
        <v>0</v>
      </c>
      <c r="M62" s="1">
        <f t="shared" si="15"/>
        <v>0</v>
      </c>
      <c r="N62" s="1">
        <v>0</v>
      </c>
      <c r="O62" s="1"/>
      <c r="P62" s="21"/>
      <c r="Q62" s="27"/>
      <c r="R62" s="27"/>
      <c r="S62" s="21"/>
      <c r="Z62">
        <v>0</v>
      </c>
    </row>
    <row r="63" spans="1:26" ht="24.95" customHeight="1" x14ac:dyDescent="0.25">
      <c r="A63" s="25"/>
      <c r="B63" s="22" t="s">
        <v>110</v>
      </c>
      <c r="C63" s="26" t="s">
        <v>127</v>
      </c>
      <c r="D63" s="22" t="s">
        <v>128</v>
      </c>
      <c r="E63" s="22" t="s">
        <v>106</v>
      </c>
      <c r="F63" s="23">
        <v>5</v>
      </c>
      <c r="G63" s="24">
        <v>0</v>
      </c>
      <c r="H63" s="24">
        <v>0</v>
      </c>
      <c r="I63" s="24">
        <f t="shared" si="11"/>
        <v>0</v>
      </c>
      <c r="J63" s="22">
        <f t="shared" si="12"/>
        <v>0</v>
      </c>
      <c r="K63" s="1">
        <f t="shared" si="13"/>
        <v>0</v>
      </c>
      <c r="L63" s="1">
        <f t="shared" si="14"/>
        <v>0</v>
      </c>
      <c r="M63" s="1">
        <f t="shared" si="15"/>
        <v>0</v>
      </c>
      <c r="N63" s="1">
        <v>0</v>
      </c>
      <c r="O63" s="1"/>
      <c r="P63" s="21"/>
      <c r="Q63" s="27"/>
      <c r="R63" s="27"/>
      <c r="S63" s="21"/>
      <c r="Z63">
        <v>0</v>
      </c>
    </row>
    <row r="64" spans="1:26" ht="24.95" customHeight="1" x14ac:dyDescent="0.25">
      <c r="A64" s="25"/>
      <c r="B64" s="22" t="s">
        <v>110</v>
      </c>
      <c r="C64" s="26" t="s">
        <v>129</v>
      </c>
      <c r="D64" s="22" t="s">
        <v>130</v>
      </c>
      <c r="E64" s="22" t="s">
        <v>106</v>
      </c>
      <c r="F64" s="23">
        <v>2</v>
      </c>
      <c r="G64" s="24">
        <v>0</v>
      </c>
      <c r="H64" s="24">
        <v>0</v>
      </c>
      <c r="I64" s="24">
        <f t="shared" si="11"/>
        <v>0</v>
      </c>
      <c r="J64" s="22">
        <f t="shared" si="12"/>
        <v>0</v>
      </c>
      <c r="K64" s="1">
        <f t="shared" si="13"/>
        <v>0</v>
      </c>
      <c r="L64" s="1">
        <f t="shared" si="14"/>
        <v>0</v>
      </c>
      <c r="M64" s="1">
        <f t="shared" si="15"/>
        <v>0</v>
      </c>
      <c r="N64" s="1">
        <v>0</v>
      </c>
      <c r="O64" s="1"/>
      <c r="P64" s="21"/>
      <c r="Q64" s="27"/>
      <c r="R64" s="27"/>
      <c r="S64" s="21"/>
      <c r="Z64">
        <v>0</v>
      </c>
    </row>
    <row r="65" spans="1:26" ht="24.95" customHeight="1" x14ac:dyDescent="0.25">
      <c r="A65" s="25"/>
      <c r="B65" s="22" t="s">
        <v>110</v>
      </c>
      <c r="C65" s="26" t="s">
        <v>131</v>
      </c>
      <c r="D65" s="22" t="s">
        <v>132</v>
      </c>
      <c r="E65" s="22" t="s">
        <v>63</v>
      </c>
      <c r="F65" s="23">
        <v>0.97920000000000007</v>
      </c>
      <c r="G65" s="24">
        <v>0</v>
      </c>
      <c r="H65" s="24">
        <v>0</v>
      </c>
      <c r="I65" s="24">
        <f t="shared" si="11"/>
        <v>0</v>
      </c>
      <c r="J65" s="22">
        <f t="shared" si="12"/>
        <v>0</v>
      </c>
      <c r="K65" s="1">
        <f t="shared" si="13"/>
        <v>0</v>
      </c>
      <c r="L65" s="1">
        <f t="shared" si="14"/>
        <v>0</v>
      </c>
      <c r="M65" s="1">
        <f t="shared" si="15"/>
        <v>0</v>
      </c>
      <c r="N65" s="1">
        <v>0</v>
      </c>
      <c r="O65" s="1"/>
      <c r="P65" s="21"/>
      <c r="Q65" s="27"/>
      <c r="R65" s="27"/>
      <c r="S65" s="21">
        <f t="shared" ref="S65:S73" si="17">ROUND(F65*(X65),3)</f>
        <v>0.08</v>
      </c>
      <c r="X65">
        <v>8.2000000000000003E-2</v>
      </c>
      <c r="Z65">
        <v>0</v>
      </c>
    </row>
    <row r="66" spans="1:26" ht="24.95" customHeight="1" x14ac:dyDescent="0.25">
      <c r="A66" s="25"/>
      <c r="B66" s="22" t="s">
        <v>110</v>
      </c>
      <c r="C66" s="26" t="s">
        <v>133</v>
      </c>
      <c r="D66" s="22" t="s">
        <v>134</v>
      </c>
      <c r="E66" s="22" t="s">
        <v>63</v>
      </c>
      <c r="F66" s="23">
        <v>8.9844000000000008</v>
      </c>
      <c r="G66" s="24">
        <v>0</v>
      </c>
      <c r="H66" s="24">
        <v>0</v>
      </c>
      <c r="I66" s="24">
        <f t="shared" si="11"/>
        <v>0</v>
      </c>
      <c r="J66" s="22">
        <f t="shared" si="12"/>
        <v>0</v>
      </c>
      <c r="K66" s="1">
        <f t="shared" si="13"/>
        <v>0</v>
      </c>
      <c r="L66" s="1">
        <f t="shared" si="14"/>
        <v>0</v>
      </c>
      <c r="M66" s="1">
        <f t="shared" si="15"/>
        <v>0</v>
      </c>
      <c r="N66" s="1">
        <v>0</v>
      </c>
      <c r="O66" s="1"/>
      <c r="P66" s="21"/>
      <c r="Q66" s="27"/>
      <c r="R66" s="27"/>
      <c r="S66" s="21">
        <f t="shared" si="17"/>
        <v>0.56599999999999995</v>
      </c>
      <c r="X66">
        <v>6.3E-2</v>
      </c>
      <c r="Z66">
        <v>0</v>
      </c>
    </row>
    <row r="67" spans="1:26" ht="24.95" customHeight="1" x14ac:dyDescent="0.25">
      <c r="A67" s="25"/>
      <c r="B67" s="22" t="s">
        <v>110</v>
      </c>
      <c r="C67" s="26" t="s">
        <v>135</v>
      </c>
      <c r="D67" s="22" t="s">
        <v>136</v>
      </c>
      <c r="E67" s="22" t="s">
        <v>63</v>
      </c>
      <c r="F67" s="23">
        <v>25.915699999999994</v>
      </c>
      <c r="G67" s="24">
        <v>0</v>
      </c>
      <c r="H67" s="24">
        <v>0</v>
      </c>
      <c r="I67" s="24">
        <f t="shared" si="11"/>
        <v>0</v>
      </c>
      <c r="J67" s="22">
        <f t="shared" si="12"/>
        <v>0</v>
      </c>
      <c r="K67" s="1">
        <f t="shared" si="13"/>
        <v>0</v>
      </c>
      <c r="L67" s="1">
        <f t="shared" si="14"/>
        <v>0</v>
      </c>
      <c r="M67" s="1">
        <f t="shared" si="15"/>
        <v>0</v>
      </c>
      <c r="N67" s="1">
        <v>0</v>
      </c>
      <c r="O67" s="1"/>
      <c r="P67" s="21"/>
      <c r="Q67" s="27"/>
      <c r="R67" s="27"/>
      <c r="S67" s="21">
        <f t="shared" si="17"/>
        <v>1.399</v>
      </c>
      <c r="X67">
        <v>5.3999999999999999E-2</v>
      </c>
      <c r="Z67">
        <v>0</v>
      </c>
    </row>
    <row r="68" spans="1:26" ht="24.95" customHeight="1" x14ac:dyDescent="0.25">
      <c r="A68" s="25"/>
      <c r="B68" s="22" t="s">
        <v>110</v>
      </c>
      <c r="C68" s="26" t="s">
        <v>137</v>
      </c>
      <c r="D68" s="22" t="s">
        <v>138</v>
      </c>
      <c r="E68" s="22" t="s">
        <v>63</v>
      </c>
      <c r="F68" s="23">
        <v>1.1819999999999999</v>
      </c>
      <c r="G68" s="24">
        <v>0</v>
      </c>
      <c r="H68" s="24">
        <v>0</v>
      </c>
      <c r="I68" s="24">
        <f t="shared" si="11"/>
        <v>0</v>
      </c>
      <c r="J68" s="22">
        <f t="shared" si="12"/>
        <v>0</v>
      </c>
      <c r="K68" s="1">
        <f t="shared" si="13"/>
        <v>0</v>
      </c>
      <c r="L68" s="1">
        <f t="shared" si="14"/>
        <v>0</v>
      </c>
      <c r="M68" s="1">
        <f t="shared" si="15"/>
        <v>0</v>
      </c>
      <c r="N68" s="1">
        <v>0</v>
      </c>
      <c r="O68" s="1"/>
      <c r="P68" s="21"/>
      <c r="Q68" s="27"/>
      <c r="R68" s="27"/>
      <c r="S68" s="21">
        <f t="shared" si="17"/>
        <v>9.7000000000000003E-2</v>
      </c>
      <c r="X68">
        <v>8.2000000000000003E-2</v>
      </c>
      <c r="Z68">
        <v>0</v>
      </c>
    </row>
    <row r="69" spans="1:26" ht="24.95" customHeight="1" x14ac:dyDescent="0.25">
      <c r="A69" s="25"/>
      <c r="B69" s="22" t="s">
        <v>110</v>
      </c>
      <c r="C69" s="26" t="s">
        <v>139</v>
      </c>
      <c r="D69" s="22" t="s">
        <v>140</v>
      </c>
      <c r="E69" s="22" t="s">
        <v>63</v>
      </c>
      <c r="F69" s="23">
        <v>6.1403999999999996</v>
      </c>
      <c r="G69" s="24">
        <v>0</v>
      </c>
      <c r="H69" s="24">
        <v>0</v>
      </c>
      <c r="I69" s="24">
        <f t="shared" si="11"/>
        <v>0</v>
      </c>
      <c r="J69" s="22">
        <f t="shared" si="12"/>
        <v>0</v>
      </c>
      <c r="K69" s="1">
        <f t="shared" si="13"/>
        <v>0</v>
      </c>
      <c r="L69" s="1">
        <f t="shared" si="14"/>
        <v>0</v>
      </c>
      <c r="M69" s="1">
        <f t="shared" si="15"/>
        <v>0</v>
      </c>
      <c r="N69" s="1">
        <v>0</v>
      </c>
      <c r="O69" s="1"/>
      <c r="P69" s="21"/>
      <c r="Q69" s="27"/>
      <c r="R69" s="27"/>
      <c r="S69" s="21">
        <f t="shared" si="17"/>
        <v>0.14699999999999999</v>
      </c>
      <c r="X69">
        <v>2.4E-2</v>
      </c>
      <c r="Z69">
        <v>0</v>
      </c>
    </row>
    <row r="70" spans="1:26" ht="24.95" customHeight="1" x14ac:dyDescent="0.25">
      <c r="A70" s="25"/>
      <c r="B70" s="22" t="s">
        <v>110</v>
      </c>
      <c r="C70" s="26" t="s">
        <v>141</v>
      </c>
      <c r="D70" s="22" t="s">
        <v>142</v>
      </c>
      <c r="E70" s="22" t="s">
        <v>63</v>
      </c>
      <c r="F70" s="23">
        <v>734.78045000000009</v>
      </c>
      <c r="G70" s="24">
        <v>0</v>
      </c>
      <c r="H70" s="24">
        <v>0</v>
      </c>
      <c r="I70" s="24">
        <f t="shared" si="11"/>
        <v>0</v>
      </c>
      <c r="J70" s="22">
        <f t="shared" si="12"/>
        <v>0</v>
      </c>
      <c r="K70" s="1">
        <f t="shared" si="13"/>
        <v>0</v>
      </c>
      <c r="L70" s="1">
        <f t="shared" si="14"/>
        <v>0</v>
      </c>
      <c r="M70" s="1">
        <f t="shared" si="15"/>
        <v>0</v>
      </c>
      <c r="N70" s="1">
        <v>0</v>
      </c>
      <c r="O70" s="1"/>
      <c r="P70" s="21"/>
      <c r="Q70" s="27"/>
      <c r="R70" s="27"/>
      <c r="S70" s="21">
        <f t="shared" si="17"/>
        <v>7.3479999999999999</v>
      </c>
      <c r="X70">
        <v>0.01</v>
      </c>
      <c r="Z70">
        <v>0</v>
      </c>
    </row>
    <row r="71" spans="1:26" ht="24.95" customHeight="1" x14ac:dyDescent="0.25">
      <c r="A71" s="25"/>
      <c r="B71" s="22" t="s">
        <v>110</v>
      </c>
      <c r="C71" s="26" t="s">
        <v>143</v>
      </c>
      <c r="D71" s="22" t="s">
        <v>144</v>
      </c>
      <c r="E71" s="22" t="s">
        <v>63</v>
      </c>
      <c r="F71" s="23">
        <v>30.180300000000003</v>
      </c>
      <c r="G71" s="24">
        <v>0</v>
      </c>
      <c r="H71" s="24">
        <v>0</v>
      </c>
      <c r="I71" s="24">
        <f t="shared" si="11"/>
        <v>0</v>
      </c>
      <c r="J71" s="22">
        <f t="shared" si="12"/>
        <v>0</v>
      </c>
      <c r="K71" s="1">
        <f t="shared" si="13"/>
        <v>0</v>
      </c>
      <c r="L71" s="1">
        <f t="shared" si="14"/>
        <v>0</v>
      </c>
      <c r="M71" s="1">
        <f t="shared" si="15"/>
        <v>0</v>
      </c>
      <c r="N71" s="1">
        <v>0</v>
      </c>
      <c r="O71" s="1"/>
      <c r="P71" s="21"/>
      <c r="Q71" s="27"/>
      <c r="R71" s="27"/>
      <c r="S71" s="21">
        <f t="shared" si="17"/>
        <v>2.052</v>
      </c>
      <c r="X71">
        <v>6.8000000000000005E-2</v>
      </c>
      <c r="Z71">
        <v>0</v>
      </c>
    </row>
    <row r="72" spans="1:26" ht="24.95" customHeight="1" x14ac:dyDescent="0.25">
      <c r="A72" s="25"/>
      <c r="B72" s="22" t="s">
        <v>110</v>
      </c>
      <c r="C72" s="26" t="s">
        <v>145</v>
      </c>
      <c r="D72" s="22" t="s">
        <v>146</v>
      </c>
      <c r="E72" s="22" t="s">
        <v>88</v>
      </c>
      <c r="F72" s="23">
        <v>6</v>
      </c>
      <c r="G72" s="24">
        <v>0</v>
      </c>
      <c r="H72" s="24">
        <v>0</v>
      </c>
      <c r="I72" s="24">
        <f t="shared" si="11"/>
        <v>0</v>
      </c>
      <c r="J72" s="22">
        <f t="shared" si="12"/>
        <v>0</v>
      </c>
      <c r="K72" s="1">
        <f t="shared" si="13"/>
        <v>0</v>
      </c>
      <c r="L72" s="1">
        <f t="shared" si="14"/>
        <v>0</v>
      </c>
      <c r="M72" s="1">
        <f t="shared" si="15"/>
        <v>0</v>
      </c>
      <c r="N72" s="1">
        <v>0</v>
      </c>
      <c r="O72" s="1"/>
      <c r="P72" s="21"/>
      <c r="Q72" s="27"/>
      <c r="R72" s="27"/>
      <c r="S72" s="21">
        <f t="shared" si="17"/>
        <v>5.3999999999999999E-2</v>
      </c>
      <c r="X72">
        <v>8.9999999999999993E-3</v>
      </c>
      <c r="Z72">
        <v>0</v>
      </c>
    </row>
    <row r="73" spans="1:26" ht="24.95" customHeight="1" x14ac:dyDescent="0.25">
      <c r="A73" s="25"/>
      <c r="B73" s="22" t="s">
        <v>110</v>
      </c>
      <c r="C73" s="26" t="s">
        <v>147</v>
      </c>
      <c r="D73" s="22" t="s">
        <v>148</v>
      </c>
      <c r="E73" s="22" t="s">
        <v>88</v>
      </c>
      <c r="F73" s="23">
        <v>5</v>
      </c>
      <c r="G73" s="24">
        <v>0</v>
      </c>
      <c r="H73" s="24">
        <v>0</v>
      </c>
      <c r="I73" s="24">
        <f t="shared" si="11"/>
        <v>0</v>
      </c>
      <c r="J73" s="22">
        <f t="shared" si="12"/>
        <v>0</v>
      </c>
      <c r="K73" s="1">
        <f t="shared" si="13"/>
        <v>0</v>
      </c>
      <c r="L73" s="1">
        <f t="shared" si="14"/>
        <v>0</v>
      </c>
      <c r="M73" s="1">
        <f t="shared" si="15"/>
        <v>0</v>
      </c>
      <c r="N73" s="1">
        <v>0</v>
      </c>
      <c r="O73" s="1"/>
      <c r="P73" s="21"/>
      <c r="Q73" s="27"/>
      <c r="R73" s="27"/>
      <c r="S73" s="21">
        <f t="shared" si="17"/>
        <v>0.25</v>
      </c>
      <c r="X73">
        <v>0.05</v>
      </c>
      <c r="Z73">
        <v>0</v>
      </c>
    </row>
    <row r="74" spans="1:26" ht="24.95" customHeight="1" x14ac:dyDescent="0.25">
      <c r="A74" s="25"/>
      <c r="B74" s="22" t="s">
        <v>110</v>
      </c>
      <c r="C74" s="26" t="s">
        <v>149</v>
      </c>
      <c r="D74" s="22" t="s">
        <v>150</v>
      </c>
      <c r="E74" s="22" t="s">
        <v>151</v>
      </c>
      <c r="F74" s="23">
        <v>72.987110524999991</v>
      </c>
      <c r="G74" s="24">
        <v>0</v>
      </c>
      <c r="H74" s="24">
        <v>0</v>
      </c>
      <c r="I74" s="24">
        <f t="shared" si="11"/>
        <v>0</v>
      </c>
      <c r="J74" s="22">
        <f t="shared" si="12"/>
        <v>0</v>
      </c>
      <c r="K74" s="1">
        <f t="shared" si="13"/>
        <v>0</v>
      </c>
      <c r="L74" s="1">
        <f t="shared" si="14"/>
        <v>0</v>
      </c>
      <c r="M74" s="1">
        <f t="shared" si="15"/>
        <v>0</v>
      </c>
      <c r="N74" s="1">
        <v>0</v>
      </c>
      <c r="O74" s="1"/>
      <c r="P74" s="21"/>
      <c r="Q74" s="27"/>
      <c r="R74" s="27"/>
      <c r="S74" s="21"/>
      <c r="Z74">
        <v>0</v>
      </c>
    </row>
    <row r="75" spans="1:26" ht="24.95" customHeight="1" x14ac:dyDescent="0.25">
      <c r="A75" s="25"/>
      <c r="B75" s="22" t="s">
        <v>110</v>
      </c>
      <c r="C75" s="26" t="s">
        <v>152</v>
      </c>
      <c r="D75" s="22" t="s">
        <v>153</v>
      </c>
      <c r="E75" s="22" t="s">
        <v>151</v>
      </c>
      <c r="F75" s="23">
        <v>1459.7399999999998</v>
      </c>
      <c r="G75" s="24">
        <v>0</v>
      </c>
      <c r="H75" s="24">
        <v>0</v>
      </c>
      <c r="I75" s="24">
        <f t="shared" si="11"/>
        <v>0</v>
      </c>
      <c r="J75" s="22">
        <f t="shared" si="12"/>
        <v>0</v>
      </c>
      <c r="K75" s="1">
        <f t="shared" si="13"/>
        <v>0</v>
      </c>
      <c r="L75" s="1">
        <f t="shared" si="14"/>
        <v>0</v>
      </c>
      <c r="M75" s="1">
        <f t="shared" si="15"/>
        <v>0</v>
      </c>
      <c r="N75" s="1">
        <v>0</v>
      </c>
      <c r="O75" s="1"/>
      <c r="P75" s="21"/>
      <c r="Q75" s="27"/>
      <c r="R75" s="27"/>
      <c r="S75" s="21"/>
      <c r="Z75">
        <v>0</v>
      </c>
    </row>
    <row r="76" spans="1:26" ht="24.95" customHeight="1" x14ac:dyDescent="0.25">
      <c r="A76" s="25"/>
      <c r="B76" s="22" t="s">
        <v>110</v>
      </c>
      <c r="C76" s="26" t="s">
        <v>154</v>
      </c>
      <c r="D76" s="22" t="s">
        <v>155</v>
      </c>
      <c r="E76" s="22" t="s">
        <v>151</v>
      </c>
      <c r="F76" s="23">
        <v>72.987110524999991</v>
      </c>
      <c r="G76" s="24">
        <v>0</v>
      </c>
      <c r="H76" s="24">
        <v>0</v>
      </c>
      <c r="I76" s="24">
        <f t="shared" si="11"/>
        <v>0</v>
      </c>
      <c r="J76" s="22">
        <f t="shared" si="12"/>
        <v>0</v>
      </c>
      <c r="K76" s="1">
        <f t="shared" si="13"/>
        <v>0</v>
      </c>
      <c r="L76" s="1">
        <f t="shared" si="14"/>
        <v>0</v>
      </c>
      <c r="M76" s="1">
        <f t="shared" si="15"/>
        <v>0</v>
      </c>
      <c r="N76" s="1">
        <v>0</v>
      </c>
      <c r="O76" s="1"/>
      <c r="P76" s="21"/>
      <c r="Q76" s="27"/>
      <c r="R76" s="27"/>
      <c r="S76" s="21"/>
      <c r="Z76">
        <v>0</v>
      </c>
    </row>
    <row r="77" spans="1:26" ht="24.95" customHeight="1" x14ac:dyDescent="0.25">
      <c r="A77" s="25"/>
      <c r="B77" s="22" t="s">
        <v>110</v>
      </c>
      <c r="C77" s="26" t="s">
        <v>156</v>
      </c>
      <c r="D77" s="22" t="s">
        <v>157</v>
      </c>
      <c r="E77" s="22" t="s">
        <v>151</v>
      </c>
      <c r="F77" s="23">
        <v>583.89599999999996</v>
      </c>
      <c r="G77" s="24">
        <v>0</v>
      </c>
      <c r="H77" s="24">
        <v>0</v>
      </c>
      <c r="I77" s="24">
        <f t="shared" si="11"/>
        <v>0</v>
      </c>
      <c r="J77" s="22">
        <f t="shared" si="12"/>
        <v>0</v>
      </c>
      <c r="K77" s="1">
        <f t="shared" si="13"/>
        <v>0</v>
      </c>
      <c r="L77" s="1">
        <f t="shared" si="14"/>
        <v>0</v>
      </c>
      <c r="M77" s="1">
        <f t="shared" si="15"/>
        <v>0</v>
      </c>
      <c r="N77" s="1">
        <v>0</v>
      </c>
      <c r="O77" s="1"/>
      <c r="P77" s="21"/>
      <c r="Q77" s="27"/>
      <c r="R77" s="27"/>
      <c r="S77" s="21"/>
      <c r="Z77">
        <v>0</v>
      </c>
    </row>
    <row r="78" spans="1:26" ht="35.1" customHeight="1" x14ac:dyDescent="0.25">
      <c r="A78" s="25"/>
      <c r="B78" s="22" t="s">
        <v>110</v>
      </c>
      <c r="C78" s="26" t="s">
        <v>158</v>
      </c>
      <c r="D78" s="22" t="s">
        <v>159</v>
      </c>
      <c r="E78" s="22" t="s">
        <v>151</v>
      </c>
      <c r="F78" s="23">
        <v>72.987110524999991</v>
      </c>
      <c r="G78" s="24">
        <v>0</v>
      </c>
      <c r="H78" s="24">
        <v>0</v>
      </c>
      <c r="I78" s="24">
        <f t="shared" si="11"/>
        <v>0</v>
      </c>
      <c r="J78" s="22">
        <f t="shared" si="12"/>
        <v>0</v>
      </c>
      <c r="K78" s="1">
        <f t="shared" si="13"/>
        <v>0</v>
      </c>
      <c r="L78" s="1">
        <f t="shared" si="14"/>
        <v>0</v>
      </c>
      <c r="M78" s="1">
        <f t="shared" si="15"/>
        <v>0</v>
      </c>
      <c r="N78" s="1">
        <v>0</v>
      </c>
      <c r="O78" s="1"/>
      <c r="P78" s="21"/>
      <c r="Q78" s="27"/>
      <c r="R78" s="27"/>
      <c r="S78" s="21"/>
      <c r="Z78">
        <v>0</v>
      </c>
    </row>
    <row r="79" spans="1:26" ht="24.95" customHeight="1" x14ac:dyDescent="0.25">
      <c r="A79" s="25"/>
      <c r="B79" s="22" t="s">
        <v>110</v>
      </c>
      <c r="C79" s="26" t="s">
        <v>160</v>
      </c>
      <c r="D79" s="22" t="s">
        <v>161</v>
      </c>
      <c r="E79" s="22" t="s">
        <v>106</v>
      </c>
      <c r="F79" s="23">
        <v>5</v>
      </c>
      <c r="G79" s="24">
        <v>0</v>
      </c>
      <c r="H79" s="24">
        <v>0</v>
      </c>
      <c r="I79" s="24">
        <f t="shared" si="11"/>
        <v>0</v>
      </c>
      <c r="J79" s="22">
        <f t="shared" si="12"/>
        <v>0</v>
      </c>
      <c r="K79" s="1">
        <f t="shared" si="13"/>
        <v>0</v>
      </c>
      <c r="L79" s="1">
        <f t="shared" si="14"/>
        <v>0</v>
      </c>
      <c r="M79" s="1">
        <f t="shared" si="15"/>
        <v>0</v>
      </c>
      <c r="N79" s="1">
        <v>0</v>
      </c>
      <c r="O79" s="1"/>
      <c r="P79" s="21"/>
      <c r="Q79" s="27"/>
      <c r="R79" s="27"/>
      <c r="S79" s="21"/>
      <c r="Z79">
        <v>0</v>
      </c>
    </row>
    <row r="80" spans="1:26" ht="24.95" customHeight="1" x14ac:dyDescent="0.25">
      <c r="A80" s="25"/>
      <c r="B80" s="22" t="s">
        <v>110</v>
      </c>
      <c r="C80" s="26" t="s">
        <v>162</v>
      </c>
      <c r="D80" s="22" t="s">
        <v>163</v>
      </c>
      <c r="E80" s="22" t="s">
        <v>106</v>
      </c>
      <c r="F80" s="23">
        <v>24</v>
      </c>
      <c r="G80" s="24">
        <v>0</v>
      </c>
      <c r="H80" s="24">
        <v>0</v>
      </c>
      <c r="I80" s="24">
        <f t="shared" si="11"/>
        <v>0</v>
      </c>
      <c r="J80" s="22">
        <f t="shared" si="12"/>
        <v>0</v>
      </c>
      <c r="K80" s="1">
        <f t="shared" si="13"/>
        <v>0</v>
      </c>
      <c r="L80" s="1">
        <f t="shared" si="14"/>
        <v>0</v>
      </c>
      <c r="M80" s="1">
        <f t="shared" si="15"/>
        <v>0</v>
      </c>
      <c r="N80" s="1">
        <v>0</v>
      </c>
      <c r="O80" s="1"/>
      <c r="P80" s="21"/>
      <c r="Q80" s="27"/>
      <c r="R80" s="27"/>
      <c r="S80" s="21">
        <f>ROUND(F80*(X80),3)</f>
        <v>7.1999999999999995E-2</v>
      </c>
      <c r="X80">
        <v>3.0000000000000001E-3</v>
      </c>
      <c r="Z80">
        <v>0</v>
      </c>
    </row>
    <row r="81" spans="1:26" ht="24.95" customHeight="1" x14ac:dyDescent="0.25">
      <c r="A81" s="25"/>
      <c r="B81" s="22" t="s">
        <v>164</v>
      </c>
      <c r="C81" s="26" t="s">
        <v>165</v>
      </c>
      <c r="D81" s="22" t="s">
        <v>166</v>
      </c>
      <c r="E81" s="22" t="s">
        <v>63</v>
      </c>
      <c r="F81" s="23">
        <v>98.6</v>
      </c>
      <c r="G81" s="24">
        <v>0</v>
      </c>
      <c r="H81" s="24">
        <v>0</v>
      </c>
      <c r="I81" s="24">
        <f t="shared" si="11"/>
        <v>0</v>
      </c>
      <c r="J81" s="22">
        <f t="shared" si="12"/>
        <v>0</v>
      </c>
      <c r="K81" s="1">
        <f t="shared" si="13"/>
        <v>0</v>
      </c>
      <c r="L81" s="1">
        <f t="shared" si="14"/>
        <v>0</v>
      </c>
      <c r="M81" s="1">
        <f t="shared" si="15"/>
        <v>0</v>
      </c>
      <c r="N81" s="1">
        <v>0</v>
      </c>
      <c r="O81" s="1"/>
      <c r="P81" s="21"/>
      <c r="Q81" s="27"/>
      <c r="R81" s="27"/>
      <c r="S81" s="21">
        <f>ROUND(F81*(X81),3)</f>
        <v>12.423999999999999</v>
      </c>
      <c r="X81">
        <v>0.126</v>
      </c>
      <c r="Z81">
        <v>0</v>
      </c>
    </row>
    <row r="82" spans="1:26" ht="24.95" customHeight="1" x14ac:dyDescent="0.25">
      <c r="A82" s="25"/>
      <c r="B82" s="22" t="s">
        <v>68</v>
      </c>
      <c r="C82" s="26" t="s">
        <v>167</v>
      </c>
      <c r="D82" s="22" t="s">
        <v>168</v>
      </c>
      <c r="E82" s="22" t="s">
        <v>63</v>
      </c>
      <c r="F82" s="23">
        <v>192.11</v>
      </c>
      <c r="G82" s="24">
        <v>0</v>
      </c>
      <c r="H82" s="24">
        <v>0</v>
      </c>
      <c r="I82" s="24">
        <f t="shared" si="11"/>
        <v>0</v>
      </c>
      <c r="J82" s="22">
        <f t="shared" si="12"/>
        <v>0</v>
      </c>
      <c r="K82" s="1">
        <f t="shared" si="13"/>
        <v>0</v>
      </c>
      <c r="L82" s="1">
        <f t="shared" si="14"/>
        <v>0</v>
      </c>
      <c r="M82" s="1">
        <f t="shared" si="15"/>
        <v>0</v>
      </c>
      <c r="N82" s="1">
        <v>0</v>
      </c>
      <c r="O82" s="1"/>
      <c r="P82" s="21"/>
      <c r="Q82" s="27"/>
      <c r="R82" s="27"/>
      <c r="S82" s="21"/>
      <c r="Z82">
        <v>0</v>
      </c>
    </row>
    <row r="83" spans="1:26" ht="24.95" customHeight="1" x14ac:dyDescent="0.25">
      <c r="A83" s="25"/>
      <c r="B83" s="22" t="s">
        <v>68</v>
      </c>
      <c r="C83" s="26" t="s">
        <v>169</v>
      </c>
      <c r="D83" s="22" t="s">
        <v>170</v>
      </c>
      <c r="E83" s="22" t="s">
        <v>106</v>
      </c>
      <c r="F83" s="23">
        <v>1</v>
      </c>
      <c r="G83" s="24">
        <v>0</v>
      </c>
      <c r="H83" s="24">
        <v>0</v>
      </c>
      <c r="I83" s="24">
        <f t="shared" si="11"/>
        <v>0</v>
      </c>
      <c r="J83" s="22">
        <f t="shared" si="12"/>
        <v>0</v>
      </c>
      <c r="K83" s="1">
        <f t="shared" si="13"/>
        <v>0</v>
      </c>
      <c r="L83" s="1">
        <f t="shared" si="14"/>
        <v>0</v>
      </c>
      <c r="M83" s="1">
        <f t="shared" si="15"/>
        <v>0</v>
      </c>
      <c r="N83" s="1">
        <v>0</v>
      </c>
      <c r="O83" s="1"/>
      <c r="P83" s="21">
        <f>ROUND(F83*(R83),3)</f>
        <v>4.2000000000000003E-2</v>
      </c>
      <c r="Q83" s="27"/>
      <c r="R83" s="27">
        <v>4.2270000000000002E-2</v>
      </c>
      <c r="S83" s="21"/>
      <c r="Z83">
        <v>0</v>
      </c>
    </row>
    <row r="84" spans="1:26" ht="24.95" customHeight="1" x14ac:dyDescent="0.25">
      <c r="A84" s="25"/>
      <c r="B84" s="22" t="s">
        <v>68</v>
      </c>
      <c r="C84" s="26" t="s">
        <v>171</v>
      </c>
      <c r="D84" s="22" t="s">
        <v>172</v>
      </c>
      <c r="E84" s="22" t="s">
        <v>106</v>
      </c>
      <c r="F84" s="23">
        <v>1</v>
      </c>
      <c r="G84" s="24">
        <v>0</v>
      </c>
      <c r="H84" s="24">
        <v>0</v>
      </c>
      <c r="I84" s="24">
        <f t="shared" si="11"/>
        <v>0</v>
      </c>
      <c r="J84" s="22">
        <f t="shared" si="12"/>
        <v>0</v>
      </c>
      <c r="K84" s="1">
        <f t="shared" si="13"/>
        <v>0</v>
      </c>
      <c r="L84" s="1">
        <f t="shared" si="14"/>
        <v>0</v>
      </c>
      <c r="M84" s="1">
        <f t="shared" si="15"/>
        <v>0</v>
      </c>
      <c r="N84" s="1">
        <v>0</v>
      </c>
      <c r="O84" s="1"/>
      <c r="P84" s="21">
        <f>ROUND(F84*(R84),3)</f>
        <v>4.2000000000000003E-2</v>
      </c>
      <c r="Q84" s="27"/>
      <c r="R84" s="27">
        <v>4.2270000000000002E-2</v>
      </c>
      <c r="S84" s="21"/>
      <c r="Z84">
        <v>0</v>
      </c>
    </row>
    <row r="85" spans="1:26" x14ac:dyDescent="0.25">
      <c r="A85" s="12"/>
      <c r="B85" s="12"/>
      <c r="C85" s="12"/>
      <c r="D85" s="12" t="s">
        <v>13</v>
      </c>
      <c r="E85" s="12"/>
      <c r="F85" s="21"/>
      <c r="G85" s="14" t="s">
        <v>470</v>
      </c>
      <c r="H85" s="14">
        <v>2.3199999999999998</v>
      </c>
      <c r="I85" s="14" t="s">
        <v>471</v>
      </c>
      <c r="J85" s="12"/>
      <c r="K85" s="12"/>
      <c r="L85" s="12">
        <f>ROUND((SUM(L54:L84))/1,2)</f>
        <v>0</v>
      </c>
      <c r="M85" s="12">
        <f>ROUND((SUM(M54:M84))/1,2)</f>
        <v>0</v>
      </c>
      <c r="N85" s="12"/>
      <c r="O85" s="12"/>
      <c r="P85" s="28">
        <f>ROUND((SUM(P54:P84))/1,2)</f>
        <v>0.08</v>
      </c>
      <c r="Q85" s="10"/>
      <c r="R85" s="10"/>
      <c r="S85" s="28">
        <f>ROUND((SUM(S54:S84))/1,2)</f>
        <v>71.77</v>
      </c>
      <c r="T85" s="10"/>
      <c r="U85" s="10"/>
      <c r="V85" s="10"/>
      <c r="W85" s="10"/>
      <c r="X85" s="10"/>
      <c r="Y85" s="10"/>
      <c r="Z85" s="10"/>
    </row>
    <row r="86" spans="1:26" x14ac:dyDescent="0.25">
      <c r="A86" s="12"/>
      <c r="B86" s="12"/>
      <c r="C86" s="12"/>
      <c r="D86" s="12"/>
      <c r="E86" s="12"/>
      <c r="F86" s="21"/>
      <c r="G86" s="14"/>
      <c r="H86" s="14"/>
      <c r="I86" s="14"/>
      <c r="J86" s="12"/>
      <c r="K86" s="12"/>
      <c r="L86" s="12"/>
      <c r="M86" s="12"/>
      <c r="N86" s="12"/>
      <c r="O86" s="12"/>
      <c r="P86" s="28"/>
      <c r="Q86" s="10"/>
      <c r="R86" s="10"/>
      <c r="S86" s="28"/>
      <c r="T86" s="10"/>
      <c r="U86" s="10"/>
      <c r="V86" s="10"/>
      <c r="W86" s="10"/>
      <c r="X86" s="10"/>
      <c r="Y86" s="10"/>
      <c r="Z86" s="10"/>
    </row>
    <row r="87" spans="1:26" x14ac:dyDescent="0.25">
      <c r="A87" s="1"/>
      <c r="B87" s="1"/>
      <c r="C87" s="1"/>
      <c r="D87" s="1"/>
      <c r="E87" s="1"/>
      <c r="F87" s="17"/>
      <c r="G87" s="7"/>
      <c r="H87" s="7"/>
      <c r="I87" s="7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2"/>
      <c r="B88" s="12"/>
      <c r="C88" s="12"/>
      <c r="D88" s="12" t="s">
        <v>14</v>
      </c>
      <c r="E88" s="12"/>
      <c r="F88" s="21"/>
      <c r="G88" s="13"/>
      <c r="H88" s="13"/>
      <c r="I88" s="13"/>
      <c r="J88" s="12"/>
      <c r="K88" s="12"/>
      <c r="L88" s="12"/>
      <c r="M88" s="12"/>
      <c r="N88" s="12"/>
      <c r="O88" s="12"/>
      <c r="P88" s="12"/>
      <c r="Q88" s="10"/>
      <c r="R88" s="10"/>
      <c r="S88" s="12"/>
      <c r="T88" s="10"/>
      <c r="U88" s="10"/>
      <c r="V88" s="10"/>
      <c r="W88" s="10"/>
      <c r="X88" s="10"/>
      <c r="Y88" s="10"/>
      <c r="Z88" s="10"/>
    </row>
    <row r="89" spans="1:26" ht="24.95" customHeight="1" x14ac:dyDescent="0.25">
      <c r="A89" s="25"/>
      <c r="B89" s="22" t="s">
        <v>68</v>
      </c>
      <c r="C89" s="26" t="s">
        <v>173</v>
      </c>
      <c r="D89" s="22" t="s">
        <v>174</v>
      </c>
      <c r="E89" s="22" t="s">
        <v>151</v>
      </c>
      <c r="F89" s="23">
        <v>60.125755257199991</v>
      </c>
      <c r="G89" s="24">
        <v>0</v>
      </c>
      <c r="H89" s="24">
        <v>0</v>
      </c>
      <c r="I89" s="24">
        <f>ROUND(F89*(G89+H89),2)</f>
        <v>0</v>
      </c>
      <c r="J89" s="22">
        <f>ROUND(F89*(N89),2)</f>
        <v>0</v>
      </c>
      <c r="K89" s="1">
        <f>ROUND(F89*(O89),2)</f>
        <v>0</v>
      </c>
      <c r="L89" s="1">
        <f>ROUND(F89*(G89),2)</f>
        <v>0</v>
      </c>
      <c r="M89" s="1">
        <f>ROUND(F89*(H89),2)</f>
        <v>0</v>
      </c>
      <c r="N89" s="1">
        <v>0</v>
      </c>
      <c r="O89" s="1"/>
      <c r="P89" s="21"/>
      <c r="Q89" s="27"/>
      <c r="R89" s="27"/>
      <c r="S89" s="21"/>
      <c r="Z89">
        <v>0</v>
      </c>
    </row>
    <row r="90" spans="1:26" x14ac:dyDescent="0.25">
      <c r="A90" s="12"/>
      <c r="B90" s="12"/>
      <c r="C90" s="12"/>
      <c r="D90" s="12" t="s">
        <v>14</v>
      </c>
      <c r="E90" s="12"/>
      <c r="F90" s="21"/>
      <c r="G90" s="14">
        <f>ROUND((SUM(L88:L89))/1,2)</f>
        <v>0</v>
      </c>
      <c r="H90" s="14">
        <f>ROUND((SUM(M88:M89))/1,2)</f>
        <v>0</v>
      </c>
      <c r="I90" s="14">
        <f>ROUND((SUM(I88:I89))/1,2)</f>
        <v>0</v>
      </c>
      <c r="J90" s="12"/>
      <c r="K90" s="12"/>
      <c r="L90" s="12">
        <f>ROUND((SUM(L88:L89))/1,2)</f>
        <v>0</v>
      </c>
      <c r="M90" s="12">
        <f>ROUND((SUM(M88:M89))/1,2)</f>
        <v>0</v>
      </c>
      <c r="N90" s="12"/>
      <c r="O90" s="12"/>
      <c r="P90" s="28">
        <f>ROUND((SUM(P88:P89))/1,2)</f>
        <v>0</v>
      </c>
      <c r="Q90" s="10"/>
      <c r="R90" s="10"/>
      <c r="S90" s="28">
        <f>ROUND((SUM(S88:S89))/1,2)</f>
        <v>0</v>
      </c>
      <c r="T90" s="10"/>
      <c r="U90" s="10"/>
      <c r="V90" s="10"/>
      <c r="W90" s="10"/>
      <c r="X90" s="10"/>
      <c r="Y90" s="10"/>
      <c r="Z90" s="10"/>
    </row>
    <row r="91" spans="1:26" x14ac:dyDescent="0.25">
      <c r="A91" s="1"/>
      <c r="B91" s="1"/>
      <c r="C91" s="1"/>
      <c r="D91" s="1"/>
      <c r="E91" s="1"/>
      <c r="F91" s="17"/>
      <c r="G91" s="7"/>
      <c r="H91" s="7"/>
      <c r="I91" s="7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2"/>
      <c r="B92" s="12"/>
      <c r="C92" s="12"/>
      <c r="D92" s="2" t="s">
        <v>7</v>
      </c>
      <c r="E92" s="12"/>
      <c r="F92" s="21"/>
      <c r="G92" s="14" t="s">
        <v>472</v>
      </c>
      <c r="H92" s="14">
        <f>ROUND((SUM(M9:M91))/2,2)</f>
        <v>0</v>
      </c>
      <c r="I92" s="14" t="s">
        <v>472</v>
      </c>
      <c r="J92" s="13"/>
      <c r="K92" s="12"/>
      <c r="L92" s="13">
        <f>ROUND((SUM(L9:L91))/2,2)</f>
        <v>0</v>
      </c>
      <c r="M92" s="13">
        <f>ROUND((SUM(M9:M91))/2,2)</f>
        <v>0</v>
      </c>
      <c r="N92" s="12"/>
      <c r="O92" s="12"/>
      <c r="P92" s="28">
        <f>ROUND((SUM(P9:P91))/2,2)</f>
        <v>60.13</v>
      </c>
      <c r="S92" s="28">
        <f>ROUND((SUM(S9:S91))/2,2)</f>
        <v>71.77</v>
      </c>
    </row>
    <row r="93" spans="1:26" x14ac:dyDescent="0.25">
      <c r="A93" s="1"/>
      <c r="B93" s="1"/>
      <c r="C93" s="1"/>
      <c r="D93" s="1"/>
      <c r="E93" s="1"/>
      <c r="F93" s="17"/>
      <c r="G93" s="7"/>
      <c r="H93" s="7"/>
      <c r="I93" s="7"/>
      <c r="J93" s="1"/>
      <c r="K93" s="1"/>
      <c r="L93" s="1"/>
      <c r="M93" s="1"/>
      <c r="N93" s="1"/>
      <c r="O93" s="1"/>
      <c r="P93" s="1"/>
      <c r="S93" s="1"/>
    </row>
    <row r="94" spans="1:26" x14ac:dyDescent="0.25">
      <c r="A94" s="12"/>
      <c r="B94" s="12"/>
      <c r="C94" s="12"/>
      <c r="D94" s="2" t="s">
        <v>15</v>
      </c>
      <c r="E94" s="12"/>
      <c r="F94" s="21"/>
      <c r="G94" s="13"/>
      <c r="H94" s="13"/>
      <c r="I94" s="13"/>
      <c r="J94" s="12"/>
      <c r="K94" s="12"/>
      <c r="L94" s="12"/>
      <c r="M94" s="12"/>
      <c r="N94" s="12"/>
      <c r="O94" s="12"/>
      <c r="P94" s="12"/>
      <c r="Q94" s="10"/>
      <c r="R94" s="10"/>
      <c r="S94" s="12"/>
      <c r="T94" s="10"/>
      <c r="U94" s="10"/>
      <c r="V94" s="10"/>
      <c r="W94" s="10"/>
      <c r="X94" s="10"/>
      <c r="Y94" s="10"/>
      <c r="Z94" s="10"/>
    </row>
    <row r="95" spans="1:26" x14ac:dyDescent="0.25">
      <c r="A95" s="12"/>
      <c r="B95" s="12"/>
      <c r="C95" s="12"/>
      <c r="D95" s="12" t="s">
        <v>16</v>
      </c>
      <c r="E95" s="12"/>
      <c r="F95" s="21"/>
      <c r="G95" s="13"/>
      <c r="H95" s="13"/>
      <c r="I95" s="13"/>
      <c r="J95" s="12"/>
      <c r="K95" s="12"/>
      <c r="L95" s="12"/>
      <c r="M95" s="12"/>
      <c r="N95" s="12"/>
      <c r="O95" s="12"/>
      <c r="P95" s="12"/>
      <c r="Q95" s="10"/>
      <c r="R95" s="10"/>
      <c r="S95" s="12"/>
      <c r="T95" s="10"/>
      <c r="U95" s="10"/>
      <c r="V95" s="10"/>
      <c r="W95" s="10"/>
      <c r="X95" s="10"/>
      <c r="Y95" s="10"/>
      <c r="Z95" s="10"/>
    </row>
    <row r="96" spans="1:26" ht="24.95" customHeight="1" x14ac:dyDescent="0.25">
      <c r="A96" s="25"/>
      <c r="B96" s="22" t="s">
        <v>175</v>
      </c>
      <c r="C96" s="26" t="s">
        <v>176</v>
      </c>
      <c r="D96" s="22" t="s">
        <v>177</v>
      </c>
      <c r="E96" s="22" t="s">
        <v>63</v>
      </c>
      <c r="F96" s="23">
        <v>32.019999999999996</v>
      </c>
      <c r="G96" s="24">
        <v>0</v>
      </c>
      <c r="H96" s="24">
        <v>0</v>
      </c>
      <c r="I96" s="24">
        <f>ROUND(F96*(G96+H96),2)</f>
        <v>0</v>
      </c>
      <c r="J96" s="22">
        <f>ROUND(F96*(N96),2)</f>
        <v>0</v>
      </c>
      <c r="K96" s="1">
        <f>ROUND(F96*(O96),2)</f>
        <v>0</v>
      </c>
      <c r="L96" s="1">
        <f>ROUND(F96*(G96),2)</f>
        <v>0</v>
      </c>
      <c r="M96" s="1">
        <f>ROUND(F96*(H96),2)</f>
        <v>0</v>
      </c>
      <c r="N96" s="1">
        <v>0</v>
      </c>
      <c r="O96" s="1"/>
      <c r="P96" s="21">
        <f>ROUND(F96*(R96),3)</f>
        <v>4.4999999999999998E-2</v>
      </c>
      <c r="Q96" s="27"/>
      <c r="R96" s="27">
        <v>1.42E-3</v>
      </c>
      <c r="S96" s="21"/>
      <c r="Z96">
        <v>0</v>
      </c>
    </row>
    <row r="97" spans="1:26" ht="24.95" customHeight="1" x14ac:dyDescent="0.25">
      <c r="A97" s="25"/>
      <c r="B97" s="22" t="s">
        <v>175</v>
      </c>
      <c r="C97" s="26" t="s">
        <v>178</v>
      </c>
      <c r="D97" s="22" t="s">
        <v>179</v>
      </c>
      <c r="E97" s="22" t="s">
        <v>63</v>
      </c>
      <c r="F97" s="23">
        <v>69.017699999999991</v>
      </c>
      <c r="G97" s="24">
        <v>0</v>
      </c>
      <c r="H97" s="24">
        <v>0</v>
      </c>
      <c r="I97" s="24">
        <f>ROUND(F97*(G97+H97),2)</f>
        <v>0</v>
      </c>
      <c r="J97" s="22">
        <f>ROUND(F97*(N97),2)</f>
        <v>0</v>
      </c>
      <c r="K97" s="1">
        <f>ROUND(F97*(O97),2)</f>
        <v>0</v>
      </c>
      <c r="L97" s="1">
        <f>ROUND(F97*(G97),2)</f>
        <v>0</v>
      </c>
      <c r="M97" s="1">
        <f>ROUND(F97*(H97),2)</f>
        <v>0</v>
      </c>
      <c r="N97" s="1">
        <v>0</v>
      </c>
      <c r="O97" s="1"/>
      <c r="P97" s="21">
        <f>ROUND(F97*(R97),3)</f>
        <v>0.107</v>
      </c>
      <c r="Q97" s="27"/>
      <c r="R97" s="27">
        <v>1.5499999999999999E-3</v>
      </c>
      <c r="S97" s="21"/>
      <c r="Z97">
        <v>0</v>
      </c>
    </row>
    <row r="98" spans="1:26" ht="24.95" customHeight="1" x14ac:dyDescent="0.25">
      <c r="A98" s="25"/>
      <c r="B98" s="22" t="s">
        <v>175</v>
      </c>
      <c r="C98" s="26" t="s">
        <v>180</v>
      </c>
      <c r="D98" s="22" t="s">
        <v>181</v>
      </c>
      <c r="E98" s="22" t="s">
        <v>151</v>
      </c>
      <c r="F98" s="23">
        <v>0.15244583499999997</v>
      </c>
      <c r="G98" s="24">
        <v>0</v>
      </c>
      <c r="H98" s="24">
        <v>0</v>
      </c>
      <c r="I98" s="24">
        <f>ROUND(F98*(G98+H98),2)</f>
        <v>0</v>
      </c>
      <c r="J98" s="22">
        <f>ROUND(F98*(N98),2)</f>
        <v>0</v>
      </c>
      <c r="K98" s="1">
        <f>ROUND(F98*(O98),2)</f>
        <v>0</v>
      </c>
      <c r="L98" s="1">
        <f>ROUND(F98*(G98),2)</f>
        <v>0</v>
      </c>
      <c r="M98" s="1">
        <f>ROUND(F98*(H98),2)</f>
        <v>0</v>
      </c>
      <c r="N98" s="1">
        <v>0</v>
      </c>
      <c r="O98" s="1"/>
      <c r="P98" s="21"/>
      <c r="Q98" s="27"/>
      <c r="R98" s="27"/>
      <c r="S98" s="21"/>
      <c r="Z98">
        <v>0</v>
      </c>
    </row>
    <row r="99" spans="1:26" x14ac:dyDescent="0.25">
      <c r="A99" s="12"/>
      <c r="B99" s="12"/>
      <c r="C99" s="12"/>
      <c r="D99" s="12" t="s">
        <v>16</v>
      </c>
      <c r="E99" s="12"/>
      <c r="F99" s="21"/>
      <c r="G99" s="14">
        <v>283.08999999999997</v>
      </c>
      <c r="H99" s="14">
        <v>409.11</v>
      </c>
      <c r="I99" s="14">
        <v>692.21</v>
      </c>
      <c r="J99" s="12"/>
      <c r="K99" s="12"/>
      <c r="L99" s="12">
        <f>ROUND((SUM(L95:L98))/1,2)</f>
        <v>0</v>
      </c>
      <c r="M99" s="12">
        <f>ROUND((SUM(M95:M98))/1,2)</f>
        <v>0</v>
      </c>
      <c r="N99" s="12"/>
      <c r="O99" s="12"/>
      <c r="P99" s="28">
        <f>ROUND((SUM(P95:P98))/1,2)</f>
        <v>0.15</v>
      </c>
      <c r="Q99" s="10"/>
      <c r="R99" s="10"/>
      <c r="S99" s="28">
        <f>ROUND((SUM(S95:S98))/1,2)</f>
        <v>0</v>
      </c>
      <c r="T99" s="10"/>
      <c r="U99" s="10"/>
      <c r="V99" s="10"/>
      <c r="W99" s="10"/>
      <c r="X99" s="10"/>
      <c r="Y99" s="10"/>
      <c r="Z99" s="10"/>
    </row>
    <row r="100" spans="1:26" x14ac:dyDescent="0.25">
      <c r="A100" s="1"/>
      <c r="B100" s="1"/>
      <c r="C100" s="1"/>
      <c r="D100" s="1"/>
      <c r="E100" s="1"/>
      <c r="F100" s="17"/>
      <c r="G100" s="7"/>
      <c r="H100" s="7"/>
      <c r="I100" s="7"/>
      <c r="J100" s="1"/>
      <c r="K100" s="1"/>
      <c r="L100" s="1"/>
      <c r="M100" s="1"/>
      <c r="N100" s="1"/>
      <c r="O100" s="1"/>
      <c r="P100" s="1"/>
      <c r="S100" s="1"/>
    </row>
    <row r="101" spans="1:26" x14ac:dyDescent="0.25">
      <c r="A101" s="12"/>
      <c r="B101" s="12"/>
      <c r="C101" s="12"/>
      <c r="D101" s="12" t="s">
        <v>17</v>
      </c>
      <c r="E101" s="12"/>
      <c r="F101" s="21"/>
      <c r="G101" s="13"/>
      <c r="H101" s="13"/>
      <c r="I101" s="13"/>
      <c r="J101" s="12"/>
      <c r="K101" s="12"/>
      <c r="L101" s="12"/>
      <c r="M101" s="12"/>
      <c r="N101" s="12"/>
      <c r="O101" s="12"/>
      <c r="P101" s="12"/>
      <c r="Q101" s="10"/>
      <c r="R101" s="10"/>
      <c r="S101" s="12"/>
      <c r="T101" s="10"/>
      <c r="U101" s="10"/>
      <c r="V101" s="10"/>
      <c r="W101" s="10"/>
      <c r="X101" s="10"/>
      <c r="Y101" s="10"/>
      <c r="Z101" s="10"/>
    </row>
    <row r="102" spans="1:26" ht="24.95" customHeight="1" x14ac:dyDescent="0.25">
      <c r="A102" s="25"/>
      <c r="B102" s="22" t="s">
        <v>182</v>
      </c>
      <c r="C102" s="26" t="s">
        <v>183</v>
      </c>
      <c r="D102" s="22" t="s">
        <v>184</v>
      </c>
      <c r="E102" s="22" t="s">
        <v>106</v>
      </c>
      <c r="F102" s="23">
        <v>1</v>
      </c>
      <c r="G102" s="24">
        <v>0</v>
      </c>
      <c r="H102" s="24">
        <v>0</v>
      </c>
      <c r="I102" s="24">
        <f t="shared" ref="I102:I110" si="18">ROUND(F102*(G102+H102),2)</f>
        <v>0</v>
      </c>
      <c r="J102" s="22">
        <f t="shared" ref="J102:J110" si="19">ROUND(F102*(N102),2)</f>
        <v>0</v>
      </c>
      <c r="K102" s="1">
        <f t="shared" ref="K102:K110" si="20">ROUND(F102*(O102),2)</f>
        <v>0</v>
      </c>
      <c r="L102" s="1">
        <f t="shared" ref="L102:L110" si="21">ROUND(F102*(G102),2)</f>
        <v>0</v>
      </c>
      <c r="M102" s="1">
        <f t="shared" ref="M102:M110" si="22">ROUND(F102*(H102),2)</f>
        <v>0</v>
      </c>
      <c r="N102" s="1">
        <v>0</v>
      </c>
      <c r="O102" s="1"/>
      <c r="P102" s="21"/>
      <c r="Q102" s="27"/>
      <c r="R102" s="27"/>
      <c r="S102" s="21"/>
      <c r="Z102">
        <v>0</v>
      </c>
    </row>
    <row r="103" spans="1:26" ht="24.95" customHeight="1" x14ac:dyDescent="0.25">
      <c r="A103" s="25"/>
      <c r="B103" s="22" t="s">
        <v>182</v>
      </c>
      <c r="C103" s="26" t="s">
        <v>185</v>
      </c>
      <c r="D103" s="22" t="s">
        <v>186</v>
      </c>
      <c r="E103" s="22" t="s">
        <v>88</v>
      </c>
      <c r="F103" s="23">
        <v>5</v>
      </c>
      <c r="G103" s="24">
        <v>0</v>
      </c>
      <c r="H103" s="24">
        <v>0</v>
      </c>
      <c r="I103" s="24">
        <f t="shared" si="18"/>
        <v>0</v>
      </c>
      <c r="J103" s="22">
        <f t="shared" si="19"/>
        <v>0</v>
      </c>
      <c r="K103" s="1">
        <f t="shared" si="20"/>
        <v>0</v>
      </c>
      <c r="L103" s="1">
        <f t="shared" si="21"/>
        <v>0</v>
      </c>
      <c r="M103" s="1">
        <f t="shared" si="22"/>
        <v>0</v>
      </c>
      <c r="N103" s="1">
        <v>0</v>
      </c>
      <c r="O103" s="1"/>
      <c r="P103" s="21">
        <f>ROUND(F103*(R103),3)</f>
        <v>6.0000000000000001E-3</v>
      </c>
      <c r="Q103" s="27"/>
      <c r="R103" s="27">
        <v>1.17E-3</v>
      </c>
      <c r="S103" s="21"/>
      <c r="Z103">
        <v>0</v>
      </c>
    </row>
    <row r="104" spans="1:26" ht="24.95" customHeight="1" x14ac:dyDescent="0.25">
      <c r="A104" s="25"/>
      <c r="B104" s="22" t="s">
        <v>182</v>
      </c>
      <c r="C104" s="26" t="s">
        <v>187</v>
      </c>
      <c r="D104" s="22" t="s">
        <v>188</v>
      </c>
      <c r="E104" s="22" t="s">
        <v>106</v>
      </c>
      <c r="F104" s="23">
        <v>1</v>
      </c>
      <c r="G104" s="24">
        <v>0</v>
      </c>
      <c r="H104" s="24">
        <v>0</v>
      </c>
      <c r="I104" s="24">
        <f t="shared" si="18"/>
        <v>0</v>
      </c>
      <c r="J104" s="22">
        <f t="shared" si="19"/>
        <v>0</v>
      </c>
      <c r="K104" s="1">
        <f t="shared" si="20"/>
        <v>0</v>
      </c>
      <c r="L104" s="1">
        <f t="shared" si="21"/>
        <v>0</v>
      </c>
      <c r="M104" s="1">
        <f t="shared" si="22"/>
        <v>0</v>
      </c>
      <c r="N104" s="1">
        <v>0</v>
      </c>
      <c r="O104" s="1"/>
      <c r="P104" s="21">
        <f>ROUND(F104*(R104),3)</f>
        <v>0</v>
      </c>
      <c r="Q104" s="27"/>
      <c r="R104" s="27">
        <v>4.587565E-4</v>
      </c>
      <c r="S104" s="21"/>
      <c r="Z104">
        <v>0</v>
      </c>
    </row>
    <row r="105" spans="1:26" ht="24.95" customHeight="1" x14ac:dyDescent="0.25">
      <c r="A105" s="25"/>
      <c r="B105" s="22" t="s">
        <v>107</v>
      </c>
      <c r="C105" s="26" t="s">
        <v>189</v>
      </c>
      <c r="D105" s="22" t="s">
        <v>190</v>
      </c>
      <c r="E105" s="22" t="s">
        <v>191</v>
      </c>
      <c r="F105" s="23">
        <v>1</v>
      </c>
      <c r="G105" s="24">
        <v>0</v>
      </c>
      <c r="H105" s="24">
        <v>0</v>
      </c>
      <c r="I105" s="24">
        <f t="shared" si="18"/>
        <v>0</v>
      </c>
      <c r="J105" s="22">
        <f t="shared" si="19"/>
        <v>0</v>
      </c>
      <c r="K105" s="1">
        <f t="shared" si="20"/>
        <v>0</v>
      </c>
      <c r="L105" s="1">
        <f t="shared" si="21"/>
        <v>0</v>
      </c>
      <c r="M105" s="1">
        <f t="shared" si="22"/>
        <v>0</v>
      </c>
      <c r="N105" s="1">
        <v>0</v>
      </c>
      <c r="O105" s="1"/>
      <c r="P105" s="21"/>
      <c r="Q105" s="27"/>
      <c r="R105" s="27"/>
      <c r="S105" s="21"/>
      <c r="Z105">
        <v>0</v>
      </c>
    </row>
    <row r="106" spans="1:26" ht="24.95" customHeight="1" x14ac:dyDescent="0.25">
      <c r="A106" s="25"/>
      <c r="B106" s="22" t="s">
        <v>192</v>
      </c>
      <c r="C106" s="26" t="s">
        <v>193</v>
      </c>
      <c r="D106" s="22" t="s">
        <v>194</v>
      </c>
      <c r="E106" s="22" t="s">
        <v>106</v>
      </c>
      <c r="F106" s="23">
        <v>1</v>
      </c>
      <c r="G106" s="24">
        <v>0</v>
      </c>
      <c r="H106" s="24">
        <v>0</v>
      </c>
      <c r="I106" s="24">
        <f t="shared" si="18"/>
        <v>0</v>
      </c>
      <c r="J106" s="22">
        <f t="shared" si="19"/>
        <v>0</v>
      </c>
      <c r="K106" s="1">
        <f t="shared" si="20"/>
        <v>0</v>
      </c>
      <c r="L106" s="1">
        <f t="shared" si="21"/>
        <v>0</v>
      </c>
      <c r="M106" s="1">
        <f t="shared" si="22"/>
        <v>0</v>
      </c>
      <c r="N106" s="1">
        <v>0</v>
      </c>
      <c r="O106" s="1"/>
      <c r="P106" s="21">
        <f>ROUND(F106*(R106),3)</f>
        <v>1E-3</v>
      </c>
      <c r="Q106" s="27"/>
      <c r="R106" s="27">
        <v>8.9999999999999998E-4</v>
      </c>
      <c r="S106" s="21"/>
      <c r="Z106">
        <v>0</v>
      </c>
    </row>
    <row r="107" spans="1:26" ht="24.95" customHeight="1" x14ac:dyDescent="0.25">
      <c r="A107" s="25"/>
      <c r="B107" s="22" t="s">
        <v>195</v>
      </c>
      <c r="C107" s="26" t="s">
        <v>196</v>
      </c>
      <c r="D107" s="22" t="s">
        <v>197</v>
      </c>
      <c r="E107" s="22" t="s">
        <v>106</v>
      </c>
      <c r="F107" s="23">
        <v>16</v>
      </c>
      <c r="G107" s="24">
        <v>0</v>
      </c>
      <c r="H107" s="24">
        <v>0</v>
      </c>
      <c r="I107" s="24">
        <f t="shared" si="18"/>
        <v>0</v>
      </c>
      <c r="J107" s="22">
        <f t="shared" si="19"/>
        <v>0</v>
      </c>
      <c r="K107" s="1">
        <f t="shared" si="20"/>
        <v>0</v>
      </c>
      <c r="L107" s="1">
        <f t="shared" si="21"/>
        <v>0</v>
      </c>
      <c r="M107" s="1">
        <f t="shared" si="22"/>
        <v>0</v>
      </c>
      <c r="N107" s="1">
        <v>0</v>
      </c>
      <c r="O107" s="1"/>
      <c r="P107" s="21">
        <f>ROUND(F107*(R107),3)</f>
        <v>4.2000000000000003E-2</v>
      </c>
      <c r="Q107" s="27"/>
      <c r="R107" s="27">
        <v>2.63E-3</v>
      </c>
      <c r="S107" s="21">
        <f>ROUND(F107*(X107),3)</f>
        <v>1.2999999999999999E-2</v>
      </c>
      <c r="X107">
        <v>8.1999999999999998E-4</v>
      </c>
      <c r="Z107">
        <v>0</v>
      </c>
    </row>
    <row r="108" spans="1:26" ht="24.95" customHeight="1" x14ac:dyDescent="0.25">
      <c r="A108" s="25"/>
      <c r="B108" s="22" t="s">
        <v>192</v>
      </c>
      <c r="C108" s="26" t="s">
        <v>198</v>
      </c>
      <c r="D108" s="22" t="s">
        <v>199</v>
      </c>
      <c r="E108" s="22" t="s">
        <v>106</v>
      </c>
      <c r="F108" s="23">
        <v>2</v>
      </c>
      <c r="G108" s="24">
        <v>0</v>
      </c>
      <c r="H108" s="24">
        <v>0</v>
      </c>
      <c r="I108" s="24">
        <f t="shared" si="18"/>
        <v>0</v>
      </c>
      <c r="J108" s="22">
        <f t="shared" si="19"/>
        <v>0</v>
      </c>
      <c r="K108" s="1">
        <f t="shared" si="20"/>
        <v>0</v>
      </c>
      <c r="L108" s="1">
        <f t="shared" si="21"/>
        <v>0</v>
      </c>
      <c r="M108" s="1">
        <f t="shared" si="22"/>
        <v>0</v>
      </c>
      <c r="N108" s="1">
        <v>0</v>
      </c>
      <c r="O108" s="1"/>
      <c r="P108" s="21">
        <f>ROUND(F108*(R108),3)</f>
        <v>8.9999999999999993E-3</v>
      </c>
      <c r="Q108" s="27"/>
      <c r="R108" s="27">
        <v>4.7200000000000002E-3</v>
      </c>
      <c r="S108" s="21"/>
      <c r="Z108">
        <v>0</v>
      </c>
    </row>
    <row r="109" spans="1:26" ht="24.95" customHeight="1" x14ac:dyDescent="0.25">
      <c r="A109" s="25"/>
      <c r="B109" s="22" t="s">
        <v>200</v>
      </c>
      <c r="C109" s="26" t="s">
        <v>201</v>
      </c>
      <c r="D109" s="22" t="s">
        <v>202</v>
      </c>
      <c r="E109" s="22" t="s">
        <v>106</v>
      </c>
      <c r="F109" s="23">
        <v>1</v>
      </c>
      <c r="G109" s="24">
        <v>0</v>
      </c>
      <c r="H109" s="24">
        <v>0</v>
      </c>
      <c r="I109" s="24">
        <f t="shared" si="18"/>
        <v>0</v>
      </c>
      <c r="J109" s="22">
        <f t="shared" si="19"/>
        <v>0</v>
      </c>
      <c r="K109" s="1">
        <f t="shared" si="20"/>
        <v>0</v>
      </c>
      <c r="L109" s="1">
        <f t="shared" si="21"/>
        <v>0</v>
      </c>
      <c r="M109" s="1">
        <f t="shared" si="22"/>
        <v>0</v>
      </c>
      <c r="N109" s="1">
        <v>0</v>
      </c>
      <c r="O109" s="1"/>
      <c r="P109" s="21"/>
      <c r="Q109" s="27"/>
      <c r="R109" s="27"/>
      <c r="S109" s="21">
        <f>ROUND(F109*(X109),3)</f>
        <v>4.0000000000000001E-3</v>
      </c>
      <c r="X109">
        <v>4.1999999999999997E-3</v>
      </c>
      <c r="Z109">
        <v>0</v>
      </c>
    </row>
    <row r="110" spans="1:26" ht="24.95" customHeight="1" x14ac:dyDescent="0.25">
      <c r="A110" s="25"/>
      <c r="B110" s="22" t="s">
        <v>182</v>
      </c>
      <c r="C110" s="26" t="s">
        <v>203</v>
      </c>
      <c r="D110" s="22" t="s">
        <v>204</v>
      </c>
      <c r="E110" s="22" t="s">
        <v>151</v>
      </c>
      <c r="F110" s="23">
        <v>5.8728756499999993E-2</v>
      </c>
      <c r="G110" s="24">
        <v>0</v>
      </c>
      <c r="H110" s="24">
        <v>0</v>
      </c>
      <c r="I110" s="24">
        <f t="shared" si="18"/>
        <v>0</v>
      </c>
      <c r="J110" s="22">
        <f t="shared" si="19"/>
        <v>0</v>
      </c>
      <c r="K110" s="1">
        <f t="shared" si="20"/>
        <v>0</v>
      </c>
      <c r="L110" s="1">
        <f t="shared" si="21"/>
        <v>0</v>
      </c>
      <c r="M110" s="1">
        <f t="shared" si="22"/>
        <v>0</v>
      </c>
      <c r="N110" s="1">
        <v>0</v>
      </c>
      <c r="O110" s="1"/>
      <c r="P110" s="21"/>
      <c r="Q110" s="27"/>
      <c r="R110" s="27"/>
      <c r="S110" s="21"/>
      <c r="Z110">
        <v>0</v>
      </c>
    </row>
    <row r="111" spans="1:26" x14ac:dyDescent="0.25">
      <c r="A111" s="12"/>
      <c r="B111" s="12"/>
      <c r="C111" s="12"/>
      <c r="D111" s="12" t="s">
        <v>17</v>
      </c>
      <c r="E111" s="12"/>
      <c r="F111" s="21"/>
      <c r="G111" s="14">
        <v>237.64</v>
      </c>
      <c r="H111" s="14">
        <v>116.01</v>
      </c>
      <c r="I111" s="14">
        <v>353.65</v>
      </c>
      <c r="J111" s="12"/>
      <c r="K111" s="12"/>
      <c r="L111" s="12">
        <f>ROUND((SUM(L101:L110))/1,2)</f>
        <v>0</v>
      </c>
      <c r="M111" s="12">
        <f>ROUND((SUM(M101:M110))/1,2)</f>
        <v>0</v>
      </c>
      <c r="N111" s="12"/>
      <c r="O111" s="12"/>
      <c r="P111" s="28">
        <f>ROUND((SUM(P101:P110))/1,2)</f>
        <v>0.06</v>
      </c>
      <c r="Q111" s="10"/>
      <c r="R111" s="10"/>
      <c r="S111" s="28">
        <f>ROUND((SUM(S101:S110))/1,2)</f>
        <v>0.02</v>
      </c>
      <c r="T111" s="10"/>
      <c r="U111" s="10"/>
      <c r="V111" s="10"/>
      <c r="W111" s="10"/>
      <c r="X111" s="10"/>
      <c r="Y111" s="10"/>
      <c r="Z111" s="10"/>
    </row>
    <row r="112" spans="1:26" x14ac:dyDescent="0.25">
      <c r="A112" s="1"/>
      <c r="B112" s="1"/>
      <c r="C112" s="1"/>
      <c r="D112" s="1"/>
      <c r="E112" s="1"/>
      <c r="F112" s="17"/>
      <c r="G112" s="7"/>
      <c r="H112" s="7"/>
      <c r="I112" s="7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2"/>
      <c r="B113" s="12"/>
      <c r="C113" s="12"/>
      <c r="D113" s="12" t="s">
        <v>18</v>
      </c>
      <c r="E113" s="12"/>
      <c r="F113" s="21"/>
      <c r="G113" s="13"/>
      <c r="H113" s="13"/>
      <c r="I113" s="13"/>
      <c r="J113" s="12"/>
      <c r="K113" s="12"/>
      <c r="L113" s="12"/>
      <c r="M113" s="12"/>
      <c r="N113" s="12"/>
      <c r="O113" s="12"/>
      <c r="P113" s="12"/>
      <c r="Q113" s="10"/>
      <c r="R113" s="10"/>
      <c r="S113" s="12"/>
      <c r="T113" s="10"/>
      <c r="U113" s="10"/>
      <c r="V113" s="10"/>
      <c r="W113" s="10"/>
      <c r="X113" s="10"/>
      <c r="Y113" s="10"/>
      <c r="Z113" s="10"/>
    </row>
    <row r="114" spans="1:26" ht="24.95" customHeight="1" x14ac:dyDescent="0.25">
      <c r="A114" s="25"/>
      <c r="B114" s="22" t="s">
        <v>205</v>
      </c>
      <c r="C114" s="26" t="s">
        <v>206</v>
      </c>
      <c r="D114" s="22" t="s">
        <v>207</v>
      </c>
      <c r="E114" s="22" t="s">
        <v>88</v>
      </c>
      <c r="F114" s="23">
        <v>6</v>
      </c>
      <c r="G114" s="24">
        <v>0</v>
      </c>
      <c r="H114" s="24">
        <v>0</v>
      </c>
      <c r="I114" s="24">
        <f t="shared" ref="I114:I122" si="23">ROUND(F114*(G114+H114),2)</f>
        <v>0</v>
      </c>
      <c r="J114" s="22">
        <f t="shared" ref="J114:J122" si="24">ROUND(F114*(N114),2)</f>
        <v>0</v>
      </c>
      <c r="K114" s="1">
        <f t="shared" ref="K114:K122" si="25">ROUND(F114*(O114),2)</f>
        <v>0</v>
      </c>
      <c r="L114" s="1">
        <f t="shared" ref="L114:L122" si="26">ROUND(F114*(G114),2)</f>
        <v>0</v>
      </c>
      <c r="M114" s="1">
        <f t="shared" ref="M114:M122" si="27">ROUND(F114*(H114),2)</f>
        <v>0</v>
      </c>
      <c r="N114" s="1">
        <v>0</v>
      </c>
      <c r="O114" s="1"/>
      <c r="P114" s="21">
        <f>ROUND(F114*(R114),3)</f>
        <v>0.01</v>
      </c>
      <c r="Q114" s="27"/>
      <c r="R114" s="27">
        <v>1.6500000000000002E-3</v>
      </c>
      <c r="S114" s="21"/>
      <c r="Z114">
        <v>0</v>
      </c>
    </row>
    <row r="115" spans="1:26" ht="24.95" customHeight="1" x14ac:dyDescent="0.25">
      <c r="A115" s="25"/>
      <c r="B115" s="22" t="s">
        <v>205</v>
      </c>
      <c r="C115" s="26" t="s">
        <v>208</v>
      </c>
      <c r="D115" s="22" t="s">
        <v>209</v>
      </c>
      <c r="E115" s="22" t="s">
        <v>210</v>
      </c>
      <c r="F115" s="23">
        <v>16</v>
      </c>
      <c r="G115" s="24">
        <v>0</v>
      </c>
      <c r="H115" s="24">
        <v>0</v>
      </c>
      <c r="I115" s="24">
        <f t="shared" si="23"/>
        <v>0</v>
      </c>
      <c r="J115" s="22">
        <f t="shared" si="24"/>
        <v>0</v>
      </c>
      <c r="K115" s="1">
        <f t="shared" si="25"/>
        <v>0</v>
      </c>
      <c r="L115" s="1">
        <f t="shared" si="26"/>
        <v>0</v>
      </c>
      <c r="M115" s="1">
        <f t="shared" si="27"/>
        <v>0</v>
      </c>
      <c r="N115" s="1">
        <v>0</v>
      </c>
      <c r="O115" s="1"/>
      <c r="P115" s="21">
        <f>ROUND(F115*(R115),3)</f>
        <v>6.6000000000000003E-2</v>
      </c>
      <c r="Q115" s="27"/>
      <c r="R115" s="27">
        <v>4.0999999999999995E-3</v>
      </c>
      <c r="S115" s="21"/>
      <c r="Z115">
        <v>0</v>
      </c>
    </row>
    <row r="116" spans="1:26" ht="24.95" customHeight="1" x14ac:dyDescent="0.25">
      <c r="A116" s="25"/>
      <c r="B116" s="22" t="s">
        <v>211</v>
      </c>
      <c r="C116" s="26" t="s">
        <v>212</v>
      </c>
      <c r="D116" s="22" t="s">
        <v>213</v>
      </c>
      <c r="E116" s="22" t="s">
        <v>88</v>
      </c>
      <c r="F116" s="23">
        <v>6</v>
      </c>
      <c r="G116" s="24">
        <v>0</v>
      </c>
      <c r="H116" s="24">
        <v>0</v>
      </c>
      <c r="I116" s="24">
        <f t="shared" si="23"/>
        <v>0</v>
      </c>
      <c r="J116" s="22">
        <f t="shared" si="24"/>
        <v>0</v>
      </c>
      <c r="K116" s="1">
        <f t="shared" si="25"/>
        <v>0</v>
      </c>
      <c r="L116" s="1">
        <f t="shared" si="26"/>
        <v>0</v>
      </c>
      <c r="M116" s="1">
        <f t="shared" si="27"/>
        <v>0</v>
      </c>
      <c r="N116" s="1">
        <v>0</v>
      </c>
      <c r="O116" s="1"/>
      <c r="P116" s="21"/>
      <c r="Q116" s="27"/>
      <c r="R116" s="27"/>
      <c r="S116" s="21">
        <f>ROUND(F116*(X116),3)</f>
        <v>1.2999999999999999E-2</v>
      </c>
      <c r="X116">
        <v>2.1299999999999999E-3</v>
      </c>
      <c r="Z116">
        <v>0</v>
      </c>
    </row>
    <row r="117" spans="1:26" ht="24.95" customHeight="1" x14ac:dyDescent="0.25">
      <c r="A117" s="25"/>
      <c r="B117" s="22" t="s">
        <v>214</v>
      </c>
      <c r="C117" s="26" t="s">
        <v>215</v>
      </c>
      <c r="D117" s="22" t="s">
        <v>216</v>
      </c>
      <c r="E117" s="22" t="s">
        <v>106</v>
      </c>
      <c r="F117" s="23">
        <v>7</v>
      </c>
      <c r="G117" s="24">
        <v>0</v>
      </c>
      <c r="H117" s="24">
        <v>0</v>
      </c>
      <c r="I117" s="24">
        <f t="shared" si="23"/>
        <v>0</v>
      </c>
      <c r="J117" s="22">
        <f t="shared" si="24"/>
        <v>0</v>
      </c>
      <c r="K117" s="1">
        <f t="shared" si="25"/>
        <v>0</v>
      </c>
      <c r="L117" s="1">
        <f t="shared" si="26"/>
        <v>0</v>
      </c>
      <c r="M117" s="1">
        <f t="shared" si="27"/>
        <v>0</v>
      </c>
      <c r="N117" s="1">
        <v>0</v>
      </c>
      <c r="O117" s="1"/>
      <c r="P117" s="21">
        <f>ROUND(F117*(R117),3)</f>
        <v>1E-3</v>
      </c>
      <c r="Q117" s="27"/>
      <c r="R117" s="27">
        <v>1E-4</v>
      </c>
      <c r="S117" s="21"/>
      <c r="Z117">
        <v>0</v>
      </c>
    </row>
    <row r="118" spans="1:26" ht="24.95" customHeight="1" x14ac:dyDescent="0.25">
      <c r="A118" s="25"/>
      <c r="B118" s="22" t="s">
        <v>214</v>
      </c>
      <c r="C118" s="26" t="s">
        <v>217</v>
      </c>
      <c r="D118" s="22" t="s">
        <v>218</v>
      </c>
      <c r="E118" s="22" t="s">
        <v>106</v>
      </c>
      <c r="F118" s="23">
        <v>7</v>
      </c>
      <c r="G118" s="24">
        <v>0</v>
      </c>
      <c r="H118" s="24">
        <v>0</v>
      </c>
      <c r="I118" s="24">
        <f t="shared" si="23"/>
        <v>0</v>
      </c>
      <c r="J118" s="22">
        <f t="shared" si="24"/>
        <v>0</v>
      </c>
      <c r="K118" s="1">
        <f t="shared" si="25"/>
        <v>0</v>
      </c>
      <c r="L118" s="1">
        <f t="shared" si="26"/>
        <v>0</v>
      </c>
      <c r="M118" s="1">
        <f t="shared" si="27"/>
        <v>0</v>
      </c>
      <c r="N118" s="1">
        <v>0</v>
      </c>
      <c r="O118" s="1"/>
      <c r="P118" s="21"/>
      <c r="Q118" s="27"/>
      <c r="R118" s="27"/>
      <c r="S118" s="21"/>
      <c r="Z118">
        <v>0</v>
      </c>
    </row>
    <row r="119" spans="1:26" ht="24.95" customHeight="1" x14ac:dyDescent="0.25">
      <c r="A119" s="25"/>
      <c r="B119" s="22" t="s">
        <v>214</v>
      </c>
      <c r="C119" s="26" t="s">
        <v>219</v>
      </c>
      <c r="D119" s="22" t="s">
        <v>220</v>
      </c>
      <c r="E119" s="22" t="s">
        <v>106</v>
      </c>
      <c r="F119" s="23">
        <v>7</v>
      </c>
      <c r="G119" s="24">
        <v>0</v>
      </c>
      <c r="H119" s="24">
        <v>0</v>
      </c>
      <c r="I119" s="24">
        <f t="shared" si="23"/>
        <v>0</v>
      </c>
      <c r="J119" s="22">
        <f t="shared" si="24"/>
        <v>0</v>
      </c>
      <c r="K119" s="1">
        <f t="shared" si="25"/>
        <v>0</v>
      </c>
      <c r="L119" s="1">
        <f t="shared" si="26"/>
        <v>0</v>
      </c>
      <c r="M119" s="1">
        <f t="shared" si="27"/>
        <v>0</v>
      </c>
      <c r="N119" s="1">
        <v>0</v>
      </c>
      <c r="O119" s="1"/>
      <c r="P119" s="21"/>
      <c r="Q119" s="27"/>
      <c r="R119" s="27"/>
      <c r="S119" s="21"/>
      <c r="Z119">
        <v>0</v>
      </c>
    </row>
    <row r="120" spans="1:26" ht="24.95" customHeight="1" x14ac:dyDescent="0.25">
      <c r="A120" s="25"/>
      <c r="B120" s="22" t="s">
        <v>214</v>
      </c>
      <c r="C120" s="26" t="s">
        <v>221</v>
      </c>
      <c r="D120" s="22" t="s">
        <v>222</v>
      </c>
      <c r="E120" s="22" t="s">
        <v>210</v>
      </c>
      <c r="F120" s="23">
        <v>7</v>
      </c>
      <c r="G120" s="24">
        <v>0</v>
      </c>
      <c r="H120" s="24">
        <v>0</v>
      </c>
      <c r="I120" s="24">
        <f t="shared" si="23"/>
        <v>0</v>
      </c>
      <c r="J120" s="22">
        <f t="shared" si="24"/>
        <v>0</v>
      </c>
      <c r="K120" s="1">
        <f t="shared" si="25"/>
        <v>0</v>
      </c>
      <c r="L120" s="1">
        <f t="shared" si="26"/>
        <v>0</v>
      </c>
      <c r="M120" s="1">
        <f t="shared" si="27"/>
        <v>0</v>
      </c>
      <c r="N120" s="1">
        <v>0</v>
      </c>
      <c r="O120" s="1"/>
      <c r="P120" s="21">
        <f>ROUND(F120*(R120),3)</f>
        <v>2.8000000000000001E-2</v>
      </c>
      <c r="Q120" s="27"/>
      <c r="R120" s="27">
        <v>4.0300000000000006E-3</v>
      </c>
      <c r="S120" s="21"/>
      <c r="Z120">
        <v>0</v>
      </c>
    </row>
    <row r="121" spans="1:26" ht="24.95" customHeight="1" x14ac:dyDescent="0.25">
      <c r="A121" s="25"/>
      <c r="B121" s="22" t="s">
        <v>214</v>
      </c>
      <c r="C121" s="26" t="s">
        <v>223</v>
      </c>
      <c r="D121" s="22" t="s">
        <v>224</v>
      </c>
      <c r="E121" s="22" t="s">
        <v>106</v>
      </c>
      <c r="F121" s="23">
        <v>7</v>
      </c>
      <c r="G121" s="24">
        <v>0</v>
      </c>
      <c r="H121" s="24">
        <v>0</v>
      </c>
      <c r="I121" s="24">
        <f t="shared" si="23"/>
        <v>0</v>
      </c>
      <c r="J121" s="22">
        <f t="shared" si="24"/>
        <v>0</v>
      </c>
      <c r="K121" s="1">
        <f t="shared" si="25"/>
        <v>0</v>
      </c>
      <c r="L121" s="1">
        <f t="shared" si="26"/>
        <v>0</v>
      </c>
      <c r="M121" s="1">
        <f t="shared" si="27"/>
        <v>0</v>
      </c>
      <c r="N121" s="1">
        <v>0</v>
      </c>
      <c r="O121" s="1"/>
      <c r="P121" s="21">
        <f>ROUND(F121*(R121),3)</f>
        <v>3.0000000000000001E-3</v>
      </c>
      <c r="Q121" s="27"/>
      <c r="R121" s="27">
        <v>3.8000000000000002E-4</v>
      </c>
      <c r="S121" s="21"/>
      <c r="Z121">
        <v>0</v>
      </c>
    </row>
    <row r="122" spans="1:26" ht="24.95" customHeight="1" x14ac:dyDescent="0.25">
      <c r="A122" s="25"/>
      <c r="B122" s="22" t="s">
        <v>205</v>
      </c>
      <c r="C122" s="26" t="s">
        <v>225</v>
      </c>
      <c r="D122" s="22" t="s">
        <v>226</v>
      </c>
      <c r="E122" s="22" t="s">
        <v>151</v>
      </c>
      <c r="F122" s="23">
        <v>0.10707</v>
      </c>
      <c r="G122" s="24">
        <v>0</v>
      </c>
      <c r="H122" s="24">
        <v>0</v>
      </c>
      <c r="I122" s="24">
        <f t="shared" si="23"/>
        <v>0</v>
      </c>
      <c r="J122" s="22">
        <f t="shared" si="24"/>
        <v>0</v>
      </c>
      <c r="K122" s="1">
        <f t="shared" si="25"/>
        <v>0</v>
      </c>
      <c r="L122" s="1">
        <f t="shared" si="26"/>
        <v>0</v>
      </c>
      <c r="M122" s="1">
        <f t="shared" si="27"/>
        <v>0</v>
      </c>
      <c r="N122" s="1">
        <v>0</v>
      </c>
      <c r="O122" s="1"/>
      <c r="P122" s="21"/>
      <c r="Q122" s="27"/>
      <c r="R122" s="27"/>
      <c r="S122" s="21"/>
      <c r="Z122">
        <v>0</v>
      </c>
    </row>
    <row r="123" spans="1:26" x14ac:dyDescent="0.25">
      <c r="A123" s="12"/>
      <c r="B123" s="12"/>
      <c r="C123" s="12"/>
      <c r="D123" s="12" t="s">
        <v>18</v>
      </c>
      <c r="E123" s="12"/>
      <c r="F123" s="21"/>
      <c r="G123" s="14">
        <v>618.98</v>
      </c>
      <c r="H123" s="14">
        <v>526.82000000000005</v>
      </c>
      <c r="I123" s="14" t="s">
        <v>473</v>
      </c>
      <c r="J123" s="12"/>
      <c r="K123" s="12"/>
      <c r="L123" s="12">
        <f>ROUND((SUM(L113:L122))/1,2)</f>
        <v>0</v>
      </c>
      <c r="M123" s="12">
        <f>ROUND((SUM(M113:M122))/1,2)</f>
        <v>0</v>
      </c>
      <c r="N123" s="12"/>
      <c r="O123" s="12"/>
      <c r="P123" s="28">
        <f>ROUND((SUM(P113:P122))/1,2)</f>
        <v>0.11</v>
      </c>
      <c r="Q123" s="10"/>
      <c r="R123" s="10"/>
      <c r="S123" s="28">
        <f>ROUND((SUM(S113:S122))/1,2)</f>
        <v>0.01</v>
      </c>
      <c r="T123" s="10"/>
      <c r="U123" s="10"/>
      <c r="V123" s="10"/>
      <c r="W123" s="10"/>
      <c r="X123" s="10"/>
      <c r="Y123" s="10"/>
      <c r="Z123" s="10"/>
    </row>
    <row r="124" spans="1:26" x14ac:dyDescent="0.25">
      <c r="A124" s="1"/>
      <c r="B124" s="1"/>
      <c r="C124" s="1"/>
      <c r="D124" s="1"/>
      <c r="E124" s="1"/>
      <c r="F124" s="17"/>
      <c r="G124" s="7"/>
      <c r="H124" s="7"/>
      <c r="I124" s="7"/>
      <c r="J124" s="1"/>
      <c r="K124" s="1"/>
      <c r="L124" s="1"/>
      <c r="M124" s="1"/>
      <c r="N124" s="1"/>
      <c r="O124" s="1"/>
      <c r="P124" s="1"/>
      <c r="S124" s="1"/>
    </row>
    <row r="125" spans="1:26" x14ac:dyDescent="0.25">
      <c r="A125" s="12"/>
      <c r="B125" s="12"/>
      <c r="C125" s="12"/>
      <c r="D125" s="12" t="s">
        <v>19</v>
      </c>
      <c r="E125" s="12"/>
      <c r="F125" s="21"/>
      <c r="G125" s="13"/>
      <c r="H125" s="13"/>
      <c r="I125" s="13"/>
      <c r="J125" s="12"/>
      <c r="K125" s="12"/>
      <c r="L125" s="12"/>
      <c r="M125" s="12"/>
      <c r="N125" s="12"/>
      <c r="O125" s="12"/>
      <c r="P125" s="12"/>
      <c r="Q125" s="10"/>
      <c r="R125" s="10"/>
      <c r="S125" s="12"/>
      <c r="T125" s="10"/>
      <c r="U125" s="10"/>
      <c r="V125" s="10"/>
      <c r="W125" s="10"/>
      <c r="X125" s="10"/>
      <c r="Y125" s="10"/>
      <c r="Z125" s="10"/>
    </row>
    <row r="126" spans="1:26" ht="24.95" customHeight="1" x14ac:dyDescent="0.25">
      <c r="A126" s="25"/>
      <c r="B126" s="22" t="s">
        <v>227</v>
      </c>
      <c r="C126" s="26" t="s">
        <v>228</v>
      </c>
      <c r="D126" s="22" t="s">
        <v>229</v>
      </c>
      <c r="E126" s="22" t="s">
        <v>210</v>
      </c>
      <c r="F126" s="23">
        <v>7</v>
      </c>
      <c r="G126" s="24">
        <v>0</v>
      </c>
      <c r="H126" s="24">
        <v>0</v>
      </c>
      <c r="I126" s="24">
        <f t="shared" ref="I126:I158" si="28">ROUND(F126*(G126+H126),2)</f>
        <v>0</v>
      </c>
      <c r="J126" s="22">
        <f t="shared" ref="J126:J158" si="29">ROUND(F126*(N126),2)</f>
        <v>0</v>
      </c>
      <c r="K126" s="1">
        <f t="shared" ref="K126:K158" si="30">ROUND(F126*(O126),2)</f>
        <v>0</v>
      </c>
      <c r="L126" s="1">
        <f t="shared" ref="L126:L158" si="31">ROUND(F126*(G126),2)</f>
        <v>0</v>
      </c>
      <c r="M126" s="1">
        <f t="shared" ref="M126:M158" si="32">ROUND(F126*(H126),2)</f>
        <v>0</v>
      </c>
      <c r="N126" s="1">
        <v>0</v>
      </c>
      <c r="O126" s="1"/>
      <c r="P126" s="21">
        <f>ROUND(F126*(R126),3)</f>
        <v>5.0000000000000001E-3</v>
      </c>
      <c r="Q126" s="27"/>
      <c r="R126" s="27">
        <v>6.6E-4</v>
      </c>
      <c r="S126" s="21"/>
      <c r="Z126">
        <v>0</v>
      </c>
    </row>
    <row r="127" spans="1:26" ht="24.95" customHeight="1" x14ac:dyDescent="0.25">
      <c r="A127" s="25"/>
      <c r="B127" s="22" t="s">
        <v>101</v>
      </c>
      <c r="C127" s="26" t="s">
        <v>230</v>
      </c>
      <c r="D127" s="22" t="s">
        <v>231</v>
      </c>
      <c r="E127" s="22" t="s">
        <v>232</v>
      </c>
      <c r="F127" s="23">
        <v>7</v>
      </c>
      <c r="G127" s="24">
        <v>0</v>
      </c>
      <c r="H127" s="24">
        <v>0</v>
      </c>
      <c r="I127" s="24">
        <f t="shared" si="28"/>
        <v>0</v>
      </c>
      <c r="J127" s="22">
        <f t="shared" si="29"/>
        <v>0</v>
      </c>
      <c r="K127" s="1">
        <f t="shared" si="30"/>
        <v>0</v>
      </c>
      <c r="L127" s="1">
        <f t="shared" si="31"/>
        <v>0</v>
      </c>
      <c r="M127" s="1">
        <f t="shared" si="32"/>
        <v>0</v>
      </c>
      <c r="N127" s="1">
        <v>0</v>
      </c>
      <c r="O127" s="1"/>
      <c r="P127" s="21"/>
      <c r="Q127" s="27"/>
      <c r="R127" s="27"/>
      <c r="S127" s="21"/>
      <c r="Z127">
        <v>0</v>
      </c>
    </row>
    <row r="128" spans="1:26" ht="24.95" customHeight="1" x14ac:dyDescent="0.25">
      <c r="A128" s="25"/>
      <c r="B128" s="22" t="s">
        <v>227</v>
      </c>
      <c r="C128" s="26" t="s">
        <v>233</v>
      </c>
      <c r="D128" s="22" t="s">
        <v>234</v>
      </c>
      <c r="E128" s="22" t="s">
        <v>210</v>
      </c>
      <c r="F128" s="23">
        <v>9</v>
      </c>
      <c r="G128" s="24">
        <v>0</v>
      </c>
      <c r="H128" s="24">
        <v>0</v>
      </c>
      <c r="I128" s="24">
        <f t="shared" si="28"/>
        <v>0</v>
      </c>
      <c r="J128" s="22">
        <f t="shared" si="29"/>
        <v>0</v>
      </c>
      <c r="K128" s="1">
        <f t="shared" si="30"/>
        <v>0</v>
      </c>
      <c r="L128" s="1">
        <f t="shared" si="31"/>
        <v>0</v>
      </c>
      <c r="M128" s="1">
        <f t="shared" si="32"/>
        <v>0</v>
      </c>
      <c r="N128" s="1">
        <v>0</v>
      </c>
      <c r="O128" s="1"/>
      <c r="P128" s="21">
        <f>ROUND(F128*(R128),3)</f>
        <v>5.0000000000000001E-3</v>
      </c>
      <c r="Q128" s="27"/>
      <c r="R128" s="27">
        <v>5.7000000000000009E-4</v>
      </c>
      <c r="S128" s="21"/>
      <c r="Z128">
        <v>0</v>
      </c>
    </row>
    <row r="129" spans="1:26" ht="24.95" customHeight="1" x14ac:dyDescent="0.25">
      <c r="A129" s="25"/>
      <c r="B129" s="22" t="s">
        <v>101</v>
      </c>
      <c r="C129" s="26" t="s">
        <v>235</v>
      </c>
      <c r="D129" s="22" t="s">
        <v>236</v>
      </c>
      <c r="E129" s="22" t="s">
        <v>232</v>
      </c>
      <c r="F129" s="23">
        <v>9</v>
      </c>
      <c r="G129" s="24">
        <v>0</v>
      </c>
      <c r="H129" s="24">
        <v>0</v>
      </c>
      <c r="I129" s="24">
        <f t="shared" si="28"/>
        <v>0</v>
      </c>
      <c r="J129" s="22">
        <f t="shared" si="29"/>
        <v>0</v>
      </c>
      <c r="K129" s="1">
        <f t="shared" si="30"/>
        <v>0</v>
      </c>
      <c r="L129" s="1">
        <f t="shared" si="31"/>
        <v>0</v>
      </c>
      <c r="M129" s="1">
        <f t="shared" si="32"/>
        <v>0</v>
      </c>
      <c r="N129" s="1">
        <v>0</v>
      </c>
      <c r="O129" s="1"/>
      <c r="P129" s="21"/>
      <c r="Q129" s="27"/>
      <c r="R129" s="27"/>
      <c r="S129" s="21"/>
      <c r="Z129">
        <v>0</v>
      </c>
    </row>
    <row r="130" spans="1:26" ht="24.95" customHeight="1" x14ac:dyDescent="0.25">
      <c r="A130" s="25"/>
      <c r="B130" s="22" t="s">
        <v>227</v>
      </c>
      <c r="C130" s="26" t="s">
        <v>237</v>
      </c>
      <c r="D130" s="22" t="s">
        <v>238</v>
      </c>
      <c r="E130" s="22" t="s">
        <v>210</v>
      </c>
      <c r="F130" s="23">
        <v>9</v>
      </c>
      <c r="G130" s="24">
        <v>0</v>
      </c>
      <c r="H130" s="24">
        <v>0</v>
      </c>
      <c r="I130" s="24">
        <f t="shared" si="28"/>
        <v>0</v>
      </c>
      <c r="J130" s="22">
        <f t="shared" si="29"/>
        <v>0</v>
      </c>
      <c r="K130" s="1">
        <f t="shared" si="30"/>
        <v>0</v>
      </c>
      <c r="L130" s="1">
        <f t="shared" si="31"/>
        <v>0</v>
      </c>
      <c r="M130" s="1">
        <f t="shared" si="32"/>
        <v>0</v>
      </c>
      <c r="N130" s="1">
        <v>0</v>
      </c>
      <c r="O130" s="1"/>
      <c r="P130" s="21">
        <f>ROUND(F130*(R130),3)</f>
        <v>1.7999999999999999E-2</v>
      </c>
      <c r="Q130" s="27"/>
      <c r="R130" s="27">
        <v>2E-3</v>
      </c>
      <c r="S130" s="21"/>
      <c r="Z130">
        <v>0</v>
      </c>
    </row>
    <row r="131" spans="1:26" ht="35.1" customHeight="1" x14ac:dyDescent="0.25">
      <c r="A131" s="25"/>
      <c r="B131" s="22" t="s">
        <v>107</v>
      </c>
      <c r="C131" s="26" t="s">
        <v>239</v>
      </c>
      <c r="D131" s="22" t="s">
        <v>240</v>
      </c>
      <c r="E131" s="22" t="s">
        <v>232</v>
      </c>
      <c r="F131" s="23">
        <v>9</v>
      </c>
      <c r="G131" s="24">
        <v>0</v>
      </c>
      <c r="H131" s="24">
        <v>0</v>
      </c>
      <c r="I131" s="24">
        <f t="shared" si="28"/>
        <v>0</v>
      </c>
      <c r="J131" s="22">
        <f t="shared" si="29"/>
        <v>0</v>
      </c>
      <c r="K131" s="1">
        <f t="shared" si="30"/>
        <v>0</v>
      </c>
      <c r="L131" s="1">
        <f t="shared" si="31"/>
        <v>0</v>
      </c>
      <c r="M131" s="1">
        <f t="shared" si="32"/>
        <v>0</v>
      </c>
      <c r="N131" s="1">
        <v>0</v>
      </c>
      <c r="O131" s="1"/>
      <c r="P131" s="21"/>
      <c r="Q131" s="27"/>
      <c r="R131" s="27"/>
      <c r="S131" s="21"/>
      <c r="Z131">
        <v>0</v>
      </c>
    </row>
    <row r="132" spans="1:26" ht="24.95" customHeight="1" x14ac:dyDescent="0.25">
      <c r="A132" s="25"/>
      <c r="B132" s="22" t="s">
        <v>227</v>
      </c>
      <c r="C132" s="26" t="s">
        <v>241</v>
      </c>
      <c r="D132" s="22" t="s">
        <v>242</v>
      </c>
      <c r="E132" s="22" t="s">
        <v>210</v>
      </c>
      <c r="F132" s="23">
        <v>1</v>
      </c>
      <c r="G132" s="24">
        <v>0</v>
      </c>
      <c r="H132" s="24">
        <v>0</v>
      </c>
      <c r="I132" s="24">
        <f t="shared" si="28"/>
        <v>0</v>
      </c>
      <c r="J132" s="22">
        <f t="shared" si="29"/>
        <v>0</v>
      </c>
      <c r="K132" s="1">
        <f t="shared" si="30"/>
        <v>0</v>
      </c>
      <c r="L132" s="1">
        <f t="shared" si="31"/>
        <v>0</v>
      </c>
      <c r="M132" s="1">
        <f t="shared" si="32"/>
        <v>0</v>
      </c>
      <c r="N132" s="1">
        <v>0</v>
      </c>
      <c r="O132" s="1"/>
      <c r="P132" s="21">
        <f>ROUND(F132*(R132),3)</f>
        <v>0</v>
      </c>
      <c r="Q132" s="27"/>
      <c r="R132" s="27">
        <v>3.4000000000000002E-4</v>
      </c>
      <c r="S132" s="21"/>
      <c r="Z132">
        <v>0</v>
      </c>
    </row>
    <row r="133" spans="1:26" ht="24.95" customHeight="1" x14ac:dyDescent="0.25">
      <c r="A133" s="25"/>
      <c r="B133" s="22" t="s">
        <v>101</v>
      </c>
      <c r="C133" s="26" t="s">
        <v>243</v>
      </c>
      <c r="D133" s="22" t="s">
        <v>244</v>
      </c>
      <c r="E133" s="22" t="s">
        <v>232</v>
      </c>
      <c r="F133" s="23">
        <v>1</v>
      </c>
      <c r="G133" s="24">
        <v>0</v>
      </c>
      <c r="H133" s="24">
        <v>0</v>
      </c>
      <c r="I133" s="24">
        <f t="shared" si="28"/>
        <v>0</v>
      </c>
      <c r="J133" s="22">
        <f t="shared" si="29"/>
        <v>0</v>
      </c>
      <c r="K133" s="1">
        <f t="shared" si="30"/>
        <v>0</v>
      </c>
      <c r="L133" s="1">
        <f t="shared" si="31"/>
        <v>0</v>
      </c>
      <c r="M133" s="1">
        <f t="shared" si="32"/>
        <v>0</v>
      </c>
      <c r="N133" s="1">
        <v>0</v>
      </c>
      <c r="O133" s="1"/>
      <c r="P133" s="21"/>
      <c r="Q133" s="27"/>
      <c r="R133" s="27"/>
      <c r="S133" s="21"/>
      <c r="Z133">
        <v>0</v>
      </c>
    </row>
    <row r="134" spans="1:26" ht="24.95" customHeight="1" x14ac:dyDescent="0.25">
      <c r="A134" s="25"/>
      <c r="B134" s="22" t="s">
        <v>227</v>
      </c>
      <c r="C134" s="26" t="s">
        <v>245</v>
      </c>
      <c r="D134" s="22" t="s">
        <v>246</v>
      </c>
      <c r="E134" s="22" t="s">
        <v>210</v>
      </c>
      <c r="F134" s="23">
        <v>1</v>
      </c>
      <c r="G134" s="24">
        <v>0</v>
      </c>
      <c r="H134" s="24">
        <v>0</v>
      </c>
      <c r="I134" s="24">
        <f t="shared" si="28"/>
        <v>0</v>
      </c>
      <c r="J134" s="22">
        <f t="shared" si="29"/>
        <v>0</v>
      </c>
      <c r="K134" s="1">
        <f t="shared" si="30"/>
        <v>0</v>
      </c>
      <c r="L134" s="1">
        <f t="shared" si="31"/>
        <v>0</v>
      </c>
      <c r="M134" s="1">
        <f t="shared" si="32"/>
        <v>0</v>
      </c>
      <c r="N134" s="1">
        <v>0</v>
      </c>
      <c r="O134" s="1"/>
      <c r="P134" s="21">
        <f>ROUND(F134*(R134),3)</f>
        <v>0</v>
      </c>
      <c r="Q134" s="27"/>
      <c r="R134" s="27">
        <v>3.4000000000000002E-4</v>
      </c>
      <c r="S134" s="21"/>
      <c r="Z134">
        <v>0</v>
      </c>
    </row>
    <row r="135" spans="1:26" ht="24.95" customHeight="1" x14ac:dyDescent="0.25">
      <c r="A135" s="25"/>
      <c r="B135" s="22" t="s">
        <v>107</v>
      </c>
      <c r="C135" s="26" t="s">
        <v>247</v>
      </c>
      <c r="D135" s="22" t="s">
        <v>248</v>
      </c>
      <c r="E135" s="22" t="s">
        <v>232</v>
      </c>
      <c r="F135" s="23">
        <v>1</v>
      </c>
      <c r="G135" s="24">
        <v>0</v>
      </c>
      <c r="H135" s="24">
        <v>0</v>
      </c>
      <c r="I135" s="24">
        <f t="shared" si="28"/>
        <v>0</v>
      </c>
      <c r="J135" s="22">
        <f t="shared" si="29"/>
        <v>0</v>
      </c>
      <c r="K135" s="1">
        <f t="shared" si="30"/>
        <v>0</v>
      </c>
      <c r="L135" s="1">
        <f t="shared" si="31"/>
        <v>0</v>
      </c>
      <c r="M135" s="1">
        <f t="shared" si="32"/>
        <v>0</v>
      </c>
      <c r="N135" s="1">
        <v>0</v>
      </c>
      <c r="O135" s="1"/>
      <c r="P135" s="21"/>
      <c r="Q135" s="27"/>
      <c r="R135" s="27"/>
      <c r="S135" s="21"/>
      <c r="Z135">
        <v>0</v>
      </c>
    </row>
    <row r="136" spans="1:26" ht="24.95" customHeight="1" x14ac:dyDescent="0.25">
      <c r="A136" s="25"/>
      <c r="B136" s="22" t="s">
        <v>227</v>
      </c>
      <c r="C136" s="26" t="s">
        <v>249</v>
      </c>
      <c r="D136" s="22" t="s">
        <v>250</v>
      </c>
      <c r="E136" s="22" t="s">
        <v>210</v>
      </c>
      <c r="F136" s="23">
        <v>7</v>
      </c>
      <c r="G136" s="24">
        <v>0</v>
      </c>
      <c r="H136" s="24">
        <v>0</v>
      </c>
      <c r="I136" s="24">
        <f t="shared" si="28"/>
        <v>0</v>
      </c>
      <c r="J136" s="22">
        <f t="shared" si="29"/>
        <v>0</v>
      </c>
      <c r="K136" s="1">
        <f t="shared" si="30"/>
        <v>0</v>
      </c>
      <c r="L136" s="1">
        <f t="shared" si="31"/>
        <v>0</v>
      </c>
      <c r="M136" s="1">
        <f t="shared" si="32"/>
        <v>0</v>
      </c>
      <c r="N136" s="1">
        <v>0</v>
      </c>
      <c r="O136" s="1"/>
      <c r="P136" s="21">
        <f>ROUND(F136*(R136),3)</f>
        <v>0</v>
      </c>
      <c r="Q136" s="27"/>
      <c r="R136" s="27">
        <v>3.0000000000000001E-5</v>
      </c>
      <c r="S136" s="21"/>
      <c r="Z136">
        <v>0</v>
      </c>
    </row>
    <row r="137" spans="1:26" ht="24.95" customHeight="1" x14ac:dyDescent="0.25">
      <c r="A137" s="25"/>
      <c r="B137" s="22" t="s">
        <v>107</v>
      </c>
      <c r="C137" s="26" t="s">
        <v>251</v>
      </c>
      <c r="D137" s="22" t="s">
        <v>252</v>
      </c>
      <c r="E137" s="22" t="s">
        <v>232</v>
      </c>
      <c r="F137" s="23">
        <v>7</v>
      </c>
      <c r="G137" s="24">
        <v>0</v>
      </c>
      <c r="H137" s="24">
        <v>0</v>
      </c>
      <c r="I137" s="24">
        <f t="shared" si="28"/>
        <v>0</v>
      </c>
      <c r="J137" s="22">
        <f t="shared" si="29"/>
        <v>0</v>
      </c>
      <c r="K137" s="1">
        <f t="shared" si="30"/>
        <v>0</v>
      </c>
      <c r="L137" s="1">
        <f t="shared" si="31"/>
        <v>0</v>
      </c>
      <c r="M137" s="1">
        <f t="shared" si="32"/>
        <v>0</v>
      </c>
      <c r="N137" s="1">
        <v>0</v>
      </c>
      <c r="O137" s="1"/>
      <c r="P137" s="21"/>
      <c r="Q137" s="27"/>
      <c r="R137" s="27"/>
      <c r="S137" s="21"/>
      <c r="Z137">
        <v>0</v>
      </c>
    </row>
    <row r="138" spans="1:26" ht="24.95" customHeight="1" x14ac:dyDescent="0.25">
      <c r="A138" s="25"/>
      <c r="B138" s="22" t="s">
        <v>227</v>
      </c>
      <c r="C138" s="26" t="s">
        <v>253</v>
      </c>
      <c r="D138" s="22" t="s">
        <v>254</v>
      </c>
      <c r="E138" s="22" t="s">
        <v>210</v>
      </c>
      <c r="F138" s="23">
        <v>18</v>
      </c>
      <c r="G138" s="24">
        <v>0</v>
      </c>
      <c r="H138" s="24">
        <v>0</v>
      </c>
      <c r="I138" s="24">
        <f t="shared" si="28"/>
        <v>0</v>
      </c>
      <c r="J138" s="22">
        <f t="shared" si="29"/>
        <v>0</v>
      </c>
      <c r="K138" s="1">
        <f t="shared" si="30"/>
        <v>0</v>
      </c>
      <c r="L138" s="1">
        <f t="shared" si="31"/>
        <v>0</v>
      </c>
      <c r="M138" s="1">
        <f t="shared" si="32"/>
        <v>0</v>
      </c>
      <c r="N138" s="1">
        <v>0</v>
      </c>
      <c r="O138" s="1"/>
      <c r="P138" s="21">
        <f>ROUND(F138*(R138),3)</f>
        <v>1E-3</v>
      </c>
      <c r="Q138" s="27"/>
      <c r="R138" s="27">
        <v>4.0000000000000003E-5</v>
      </c>
      <c r="S138" s="21"/>
      <c r="Z138">
        <v>0</v>
      </c>
    </row>
    <row r="139" spans="1:26" ht="24.95" customHeight="1" x14ac:dyDescent="0.25">
      <c r="A139" s="25"/>
      <c r="B139" s="22" t="s">
        <v>107</v>
      </c>
      <c r="C139" s="26" t="s">
        <v>255</v>
      </c>
      <c r="D139" s="22" t="s">
        <v>256</v>
      </c>
      <c r="E139" s="22" t="s">
        <v>232</v>
      </c>
      <c r="F139" s="23">
        <v>7</v>
      </c>
      <c r="G139" s="24">
        <v>0</v>
      </c>
      <c r="H139" s="24">
        <v>0</v>
      </c>
      <c r="I139" s="24">
        <f t="shared" si="28"/>
        <v>0</v>
      </c>
      <c r="J139" s="22">
        <f t="shared" si="29"/>
        <v>0</v>
      </c>
      <c r="K139" s="1">
        <f t="shared" si="30"/>
        <v>0</v>
      </c>
      <c r="L139" s="1">
        <f t="shared" si="31"/>
        <v>0</v>
      </c>
      <c r="M139" s="1">
        <f t="shared" si="32"/>
        <v>0</v>
      </c>
      <c r="N139" s="1">
        <v>0</v>
      </c>
      <c r="O139" s="1"/>
      <c r="P139" s="21"/>
      <c r="Q139" s="27"/>
      <c r="R139" s="27"/>
      <c r="S139" s="21"/>
      <c r="Z139">
        <v>0</v>
      </c>
    </row>
    <row r="140" spans="1:26" ht="24.95" customHeight="1" x14ac:dyDescent="0.25">
      <c r="A140" s="25"/>
      <c r="B140" s="22" t="s">
        <v>107</v>
      </c>
      <c r="C140" s="26" t="s">
        <v>257</v>
      </c>
      <c r="D140" s="22" t="s">
        <v>258</v>
      </c>
      <c r="E140" s="22" t="s">
        <v>232</v>
      </c>
      <c r="F140" s="23">
        <v>7</v>
      </c>
      <c r="G140" s="24">
        <v>0</v>
      </c>
      <c r="H140" s="24">
        <v>0</v>
      </c>
      <c r="I140" s="24">
        <f t="shared" si="28"/>
        <v>0</v>
      </c>
      <c r="J140" s="22">
        <f t="shared" si="29"/>
        <v>0</v>
      </c>
      <c r="K140" s="1">
        <f t="shared" si="30"/>
        <v>0</v>
      </c>
      <c r="L140" s="1">
        <f t="shared" si="31"/>
        <v>0</v>
      </c>
      <c r="M140" s="1">
        <f t="shared" si="32"/>
        <v>0</v>
      </c>
      <c r="N140" s="1">
        <v>0</v>
      </c>
      <c r="O140" s="1"/>
      <c r="P140" s="21"/>
      <c r="Q140" s="27"/>
      <c r="R140" s="27"/>
      <c r="S140" s="21"/>
      <c r="Z140">
        <v>0</v>
      </c>
    </row>
    <row r="141" spans="1:26" ht="24.95" customHeight="1" x14ac:dyDescent="0.25">
      <c r="A141" s="25"/>
      <c r="B141" s="22" t="s">
        <v>107</v>
      </c>
      <c r="C141" s="26" t="s">
        <v>259</v>
      </c>
      <c r="D141" s="22" t="s">
        <v>260</v>
      </c>
      <c r="E141" s="22" t="s">
        <v>232</v>
      </c>
      <c r="F141" s="23">
        <v>4</v>
      </c>
      <c r="G141" s="24">
        <v>0</v>
      </c>
      <c r="H141" s="24">
        <v>0</v>
      </c>
      <c r="I141" s="24">
        <f t="shared" si="28"/>
        <v>0</v>
      </c>
      <c r="J141" s="22">
        <f t="shared" si="29"/>
        <v>0</v>
      </c>
      <c r="K141" s="1">
        <f t="shared" si="30"/>
        <v>0</v>
      </c>
      <c r="L141" s="1">
        <f t="shared" si="31"/>
        <v>0</v>
      </c>
      <c r="M141" s="1">
        <f t="shared" si="32"/>
        <v>0</v>
      </c>
      <c r="N141" s="1">
        <v>0</v>
      </c>
      <c r="O141" s="1"/>
      <c r="P141" s="21"/>
      <c r="Q141" s="27"/>
      <c r="R141" s="27"/>
      <c r="S141" s="21"/>
      <c r="Z141">
        <v>0</v>
      </c>
    </row>
    <row r="142" spans="1:26" ht="24.95" customHeight="1" x14ac:dyDescent="0.25">
      <c r="A142" s="25"/>
      <c r="B142" s="22" t="s">
        <v>227</v>
      </c>
      <c r="C142" s="26" t="s">
        <v>261</v>
      </c>
      <c r="D142" s="22" t="s">
        <v>262</v>
      </c>
      <c r="E142" s="22" t="s">
        <v>210</v>
      </c>
      <c r="F142" s="23">
        <v>7</v>
      </c>
      <c r="G142" s="24">
        <v>0</v>
      </c>
      <c r="H142" s="24">
        <v>0</v>
      </c>
      <c r="I142" s="24">
        <f t="shared" si="28"/>
        <v>0</v>
      </c>
      <c r="J142" s="22">
        <f t="shared" si="29"/>
        <v>0</v>
      </c>
      <c r="K142" s="1">
        <f t="shared" si="30"/>
        <v>0</v>
      </c>
      <c r="L142" s="1">
        <f t="shared" si="31"/>
        <v>0</v>
      </c>
      <c r="M142" s="1">
        <f t="shared" si="32"/>
        <v>0</v>
      </c>
      <c r="N142" s="1">
        <v>0</v>
      </c>
      <c r="O142" s="1"/>
      <c r="P142" s="21">
        <f>ROUND(F142*(R142),3)</f>
        <v>2E-3</v>
      </c>
      <c r="Q142" s="27"/>
      <c r="R142" s="27">
        <v>2.8000000000000003E-4</v>
      </c>
      <c r="S142" s="21"/>
      <c r="Z142">
        <v>0</v>
      </c>
    </row>
    <row r="143" spans="1:26" ht="24.95" customHeight="1" x14ac:dyDescent="0.25">
      <c r="A143" s="25"/>
      <c r="B143" s="22" t="s">
        <v>107</v>
      </c>
      <c r="C143" s="26" t="s">
        <v>263</v>
      </c>
      <c r="D143" s="22" t="s">
        <v>264</v>
      </c>
      <c r="E143" s="22" t="s">
        <v>265</v>
      </c>
      <c r="F143" s="23">
        <v>7</v>
      </c>
      <c r="G143" s="24">
        <v>0</v>
      </c>
      <c r="H143" s="24">
        <v>0</v>
      </c>
      <c r="I143" s="24">
        <f t="shared" si="28"/>
        <v>0</v>
      </c>
      <c r="J143" s="22">
        <f t="shared" si="29"/>
        <v>0</v>
      </c>
      <c r="K143" s="1">
        <f t="shared" si="30"/>
        <v>0</v>
      </c>
      <c r="L143" s="1">
        <f t="shared" si="31"/>
        <v>0</v>
      </c>
      <c r="M143" s="1">
        <f t="shared" si="32"/>
        <v>0</v>
      </c>
      <c r="N143" s="1">
        <v>0</v>
      </c>
      <c r="O143" s="1"/>
      <c r="P143" s="21"/>
      <c r="Q143" s="27"/>
      <c r="R143" s="27"/>
      <c r="S143" s="21"/>
      <c r="Z143">
        <v>0</v>
      </c>
    </row>
    <row r="144" spans="1:26" ht="24.95" customHeight="1" x14ac:dyDescent="0.25">
      <c r="A144" s="25"/>
      <c r="B144" s="22" t="s">
        <v>107</v>
      </c>
      <c r="C144" s="26" t="s">
        <v>266</v>
      </c>
      <c r="D144" s="22" t="s">
        <v>267</v>
      </c>
      <c r="E144" s="22" t="s">
        <v>265</v>
      </c>
      <c r="F144" s="23">
        <v>7</v>
      </c>
      <c r="G144" s="24">
        <v>0</v>
      </c>
      <c r="H144" s="24">
        <v>0</v>
      </c>
      <c r="I144" s="24">
        <f t="shared" si="28"/>
        <v>0</v>
      </c>
      <c r="J144" s="22">
        <f t="shared" si="29"/>
        <v>0</v>
      </c>
      <c r="K144" s="1">
        <f t="shared" si="30"/>
        <v>0</v>
      </c>
      <c r="L144" s="1">
        <f t="shared" si="31"/>
        <v>0</v>
      </c>
      <c r="M144" s="1">
        <f t="shared" si="32"/>
        <v>0</v>
      </c>
      <c r="N144" s="1">
        <v>0</v>
      </c>
      <c r="O144" s="1"/>
      <c r="P144" s="21"/>
      <c r="Q144" s="27"/>
      <c r="R144" s="27"/>
      <c r="S144" s="21"/>
      <c r="Z144">
        <v>0</v>
      </c>
    </row>
    <row r="145" spans="1:26" ht="24.95" customHeight="1" x14ac:dyDescent="0.25">
      <c r="A145" s="25"/>
      <c r="B145" s="22" t="s">
        <v>227</v>
      </c>
      <c r="C145" s="26" t="s">
        <v>268</v>
      </c>
      <c r="D145" s="22" t="s">
        <v>269</v>
      </c>
      <c r="E145" s="22" t="s">
        <v>106</v>
      </c>
      <c r="F145" s="23">
        <v>9</v>
      </c>
      <c r="G145" s="24">
        <v>0</v>
      </c>
      <c r="H145" s="24">
        <v>0</v>
      </c>
      <c r="I145" s="24">
        <f t="shared" si="28"/>
        <v>0</v>
      </c>
      <c r="J145" s="22">
        <f t="shared" si="29"/>
        <v>0</v>
      </c>
      <c r="K145" s="1">
        <f t="shared" si="30"/>
        <v>0</v>
      </c>
      <c r="L145" s="1">
        <f t="shared" si="31"/>
        <v>0</v>
      </c>
      <c r="M145" s="1">
        <f t="shared" si="32"/>
        <v>0</v>
      </c>
      <c r="N145" s="1">
        <v>0</v>
      </c>
      <c r="O145" s="1"/>
      <c r="P145" s="21">
        <f>ROUND(F145*(R145),3)</f>
        <v>1E-3</v>
      </c>
      <c r="Q145" s="27"/>
      <c r="R145" s="27">
        <v>1.2E-4</v>
      </c>
      <c r="S145" s="21"/>
      <c r="Z145">
        <v>0</v>
      </c>
    </row>
    <row r="146" spans="1:26" ht="24.95" customHeight="1" x14ac:dyDescent="0.25">
      <c r="A146" s="25"/>
      <c r="B146" s="22" t="s">
        <v>107</v>
      </c>
      <c r="C146" s="26" t="s">
        <v>270</v>
      </c>
      <c r="D146" s="22" t="s">
        <v>271</v>
      </c>
      <c r="E146" s="22" t="s">
        <v>232</v>
      </c>
      <c r="F146" s="23">
        <v>9</v>
      </c>
      <c r="G146" s="24">
        <v>0</v>
      </c>
      <c r="H146" s="24">
        <v>0</v>
      </c>
      <c r="I146" s="24">
        <f t="shared" si="28"/>
        <v>0</v>
      </c>
      <c r="J146" s="22">
        <f t="shared" si="29"/>
        <v>0</v>
      </c>
      <c r="K146" s="1">
        <f t="shared" si="30"/>
        <v>0</v>
      </c>
      <c r="L146" s="1">
        <f t="shared" si="31"/>
        <v>0</v>
      </c>
      <c r="M146" s="1">
        <f t="shared" si="32"/>
        <v>0</v>
      </c>
      <c r="N146" s="1">
        <v>0</v>
      </c>
      <c r="O146" s="1"/>
      <c r="P146" s="21"/>
      <c r="Q146" s="27"/>
      <c r="R146" s="27"/>
      <c r="S146" s="21"/>
      <c r="Z146">
        <v>0</v>
      </c>
    </row>
    <row r="147" spans="1:26" ht="24.95" customHeight="1" x14ac:dyDescent="0.25">
      <c r="A147" s="25"/>
      <c r="B147" s="22" t="s">
        <v>227</v>
      </c>
      <c r="C147" s="26" t="s">
        <v>272</v>
      </c>
      <c r="D147" s="22" t="s">
        <v>273</v>
      </c>
      <c r="E147" s="22" t="s">
        <v>106</v>
      </c>
      <c r="F147" s="23">
        <v>1</v>
      </c>
      <c r="G147" s="24">
        <v>0</v>
      </c>
      <c r="H147" s="24">
        <v>0</v>
      </c>
      <c r="I147" s="24">
        <f t="shared" si="28"/>
        <v>0</v>
      </c>
      <c r="J147" s="22">
        <f t="shared" si="29"/>
        <v>0</v>
      </c>
      <c r="K147" s="1">
        <f t="shared" si="30"/>
        <v>0</v>
      </c>
      <c r="L147" s="1">
        <f t="shared" si="31"/>
        <v>0</v>
      </c>
      <c r="M147" s="1">
        <f t="shared" si="32"/>
        <v>0</v>
      </c>
      <c r="N147" s="1">
        <v>0</v>
      </c>
      <c r="O147" s="1"/>
      <c r="P147" s="21">
        <f>ROUND(F147*(R147),3)</f>
        <v>0</v>
      </c>
      <c r="Q147" s="27"/>
      <c r="R147" s="27">
        <v>4.0000000000000003E-5</v>
      </c>
      <c r="S147" s="21"/>
      <c r="Z147">
        <v>0</v>
      </c>
    </row>
    <row r="148" spans="1:26" ht="24.95" customHeight="1" x14ac:dyDescent="0.25">
      <c r="A148" s="25"/>
      <c r="B148" s="22" t="s">
        <v>227</v>
      </c>
      <c r="C148" s="26" t="s">
        <v>274</v>
      </c>
      <c r="D148" s="22" t="s">
        <v>275</v>
      </c>
      <c r="E148" s="22" t="s">
        <v>106</v>
      </c>
      <c r="F148" s="23">
        <v>1</v>
      </c>
      <c r="G148" s="24">
        <v>0</v>
      </c>
      <c r="H148" s="24">
        <v>0</v>
      </c>
      <c r="I148" s="24">
        <f t="shared" si="28"/>
        <v>0</v>
      </c>
      <c r="J148" s="22">
        <f t="shared" si="29"/>
        <v>0</v>
      </c>
      <c r="K148" s="1">
        <f t="shared" si="30"/>
        <v>0</v>
      </c>
      <c r="L148" s="1">
        <f t="shared" si="31"/>
        <v>0</v>
      </c>
      <c r="M148" s="1">
        <f t="shared" si="32"/>
        <v>0</v>
      </c>
      <c r="N148" s="1">
        <v>0</v>
      </c>
      <c r="O148" s="1"/>
      <c r="P148" s="21">
        <f>ROUND(F148*(R148),3)</f>
        <v>0</v>
      </c>
      <c r="Q148" s="27"/>
      <c r="R148" s="27">
        <v>3.0000000000000004E-5</v>
      </c>
      <c r="S148" s="21"/>
      <c r="Z148">
        <v>0</v>
      </c>
    </row>
    <row r="149" spans="1:26" ht="50.1" customHeight="1" x14ac:dyDescent="0.25">
      <c r="A149" s="25"/>
      <c r="B149" s="22" t="s">
        <v>276</v>
      </c>
      <c r="C149" s="26" t="s">
        <v>277</v>
      </c>
      <c r="D149" s="22" t="s">
        <v>278</v>
      </c>
      <c r="E149" s="22" t="s">
        <v>232</v>
      </c>
      <c r="F149" s="23">
        <v>1</v>
      </c>
      <c r="G149" s="24">
        <v>0</v>
      </c>
      <c r="H149" s="24">
        <v>0</v>
      </c>
      <c r="I149" s="24">
        <f t="shared" si="28"/>
        <v>0</v>
      </c>
      <c r="J149" s="22">
        <f t="shared" si="29"/>
        <v>0</v>
      </c>
      <c r="K149" s="1">
        <f t="shared" si="30"/>
        <v>0</v>
      </c>
      <c r="L149" s="1">
        <f t="shared" si="31"/>
        <v>0</v>
      </c>
      <c r="M149" s="1">
        <f t="shared" si="32"/>
        <v>0</v>
      </c>
      <c r="N149" s="1">
        <v>0</v>
      </c>
      <c r="O149" s="1"/>
      <c r="P149" s="21"/>
      <c r="Q149" s="27"/>
      <c r="R149" s="27"/>
      <c r="S149" s="21"/>
      <c r="Z149">
        <v>0</v>
      </c>
    </row>
    <row r="150" spans="1:26" ht="24.95" customHeight="1" x14ac:dyDescent="0.25">
      <c r="A150" s="25"/>
      <c r="B150" s="22" t="s">
        <v>227</v>
      </c>
      <c r="C150" s="26" t="s">
        <v>279</v>
      </c>
      <c r="D150" s="22" t="s">
        <v>280</v>
      </c>
      <c r="E150" s="22" t="s">
        <v>106</v>
      </c>
      <c r="F150" s="23">
        <v>9</v>
      </c>
      <c r="G150" s="24">
        <v>0</v>
      </c>
      <c r="H150" s="24">
        <v>0</v>
      </c>
      <c r="I150" s="24">
        <f t="shared" si="28"/>
        <v>0</v>
      </c>
      <c r="J150" s="22">
        <f t="shared" si="29"/>
        <v>0</v>
      </c>
      <c r="K150" s="1">
        <f t="shared" si="30"/>
        <v>0</v>
      </c>
      <c r="L150" s="1">
        <f t="shared" si="31"/>
        <v>0</v>
      </c>
      <c r="M150" s="1">
        <f t="shared" si="32"/>
        <v>0</v>
      </c>
      <c r="N150" s="1">
        <v>0</v>
      </c>
      <c r="O150" s="1"/>
      <c r="P150" s="21">
        <f>ROUND(F150*(R150),3)</f>
        <v>0</v>
      </c>
      <c r="Q150" s="27"/>
      <c r="R150" s="27">
        <v>1.0000000000000001E-5</v>
      </c>
      <c r="S150" s="21"/>
      <c r="Z150">
        <v>0</v>
      </c>
    </row>
    <row r="151" spans="1:26" ht="24.95" customHeight="1" x14ac:dyDescent="0.25">
      <c r="A151" s="25"/>
      <c r="B151" s="22" t="s">
        <v>107</v>
      </c>
      <c r="C151" s="26" t="s">
        <v>281</v>
      </c>
      <c r="D151" s="22" t="s">
        <v>282</v>
      </c>
      <c r="E151" s="22" t="s">
        <v>191</v>
      </c>
      <c r="F151" s="23">
        <v>9</v>
      </c>
      <c r="G151" s="24">
        <v>0</v>
      </c>
      <c r="H151" s="24">
        <v>0</v>
      </c>
      <c r="I151" s="24">
        <f t="shared" si="28"/>
        <v>0</v>
      </c>
      <c r="J151" s="22">
        <f t="shared" si="29"/>
        <v>0</v>
      </c>
      <c r="K151" s="1">
        <f t="shared" si="30"/>
        <v>0</v>
      </c>
      <c r="L151" s="1">
        <f t="shared" si="31"/>
        <v>0</v>
      </c>
      <c r="M151" s="1">
        <f t="shared" si="32"/>
        <v>0</v>
      </c>
      <c r="N151" s="1">
        <v>0</v>
      </c>
      <c r="O151" s="1"/>
      <c r="P151" s="21"/>
      <c r="Q151" s="27"/>
      <c r="R151" s="27"/>
      <c r="S151" s="21"/>
      <c r="Z151">
        <v>0</v>
      </c>
    </row>
    <row r="152" spans="1:26" ht="24.95" customHeight="1" x14ac:dyDescent="0.25">
      <c r="A152" s="25"/>
      <c r="B152" s="22" t="s">
        <v>227</v>
      </c>
      <c r="C152" s="26" t="s">
        <v>283</v>
      </c>
      <c r="D152" s="22" t="s">
        <v>284</v>
      </c>
      <c r="E152" s="22" t="s">
        <v>106</v>
      </c>
      <c r="F152" s="23">
        <v>1</v>
      </c>
      <c r="G152" s="24">
        <v>0</v>
      </c>
      <c r="H152" s="24">
        <v>0</v>
      </c>
      <c r="I152" s="24">
        <f t="shared" si="28"/>
        <v>0</v>
      </c>
      <c r="J152" s="22">
        <f t="shared" si="29"/>
        <v>0</v>
      </c>
      <c r="K152" s="1">
        <f t="shared" si="30"/>
        <v>0</v>
      </c>
      <c r="L152" s="1">
        <f t="shared" si="31"/>
        <v>0</v>
      </c>
      <c r="M152" s="1">
        <f t="shared" si="32"/>
        <v>0</v>
      </c>
      <c r="N152" s="1">
        <v>0</v>
      </c>
      <c r="O152" s="1"/>
      <c r="P152" s="21">
        <f>ROUND(F152*(R152),3)</f>
        <v>0</v>
      </c>
      <c r="Q152" s="27"/>
      <c r="R152" s="27">
        <v>1.0000000000000001E-5</v>
      </c>
      <c r="S152" s="21"/>
      <c r="Z152">
        <v>0</v>
      </c>
    </row>
    <row r="153" spans="1:26" ht="24.95" customHeight="1" x14ac:dyDescent="0.25">
      <c r="A153" s="25"/>
      <c r="B153" s="22" t="s">
        <v>107</v>
      </c>
      <c r="C153" s="26" t="s">
        <v>285</v>
      </c>
      <c r="D153" s="22" t="s">
        <v>286</v>
      </c>
      <c r="E153" s="22" t="s">
        <v>191</v>
      </c>
      <c r="F153" s="23">
        <v>1</v>
      </c>
      <c r="G153" s="24">
        <v>0</v>
      </c>
      <c r="H153" s="24">
        <v>0</v>
      </c>
      <c r="I153" s="24">
        <f t="shared" si="28"/>
        <v>0</v>
      </c>
      <c r="J153" s="22">
        <f t="shared" si="29"/>
        <v>0</v>
      </c>
      <c r="K153" s="1">
        <f t="shared" si="30"/>
        <v>0</v>
      </c>
      <c r="L153" s="1">
        <f t="shared" si="31"/>
        <v>0</v>
      </c>
      <c r="M153" s="1">
        <f t="shared" si="32"/>
        <v>0</v>
      </c>
      <c r="N153" s="1">
        <v>0</v>
      </c>
      <c r="O153" s="1"/>
      <c r="P153" s="21"/>
      <c r="Q153" s="27"/>
      <c r="R153" s="27"/>
      <c r="S153" s="21"/>
      <c r="Z153">
        <v>0</v>
      </c>
    </row>
    <row r="154" spans="1:26" ht="24.95" customHeight="1" x14ac:dyDescent="0.25">
      <c r="A154" s="25"/>
      <c r="B154" s="22" t="s">
        <v>195</v>
      </c>
      <c r="C154" s="26" t="s">
        <v>287</v>
      </c>
      <c r="D154" s="22" t="s">
        <v>288</v>
      </c>
      <c r="E154" s="22" t="s">
        <v>210</v>
      </c>
      <c r="F154" s="23">
        <v>8</v>
      </c>
      <c r="G154" s="24">
        <v>0</v>
      </c>
      <c r="H154" s="24">
        <v>0</v>
      </c>
      <c r="I154" s="24">
        <f t="shared" si="28"/>
        <v>0</v>
      </c>
      <c r="J154" s="22">
        <f t="shared" si="29"/>
        <v>0</v>
      </c>
      <c r="K154" s="1">
        <f t="shared" si="30"/>
        <v>0</v>
      </c>
      <c r="L154" s="1">
        <f t="shared" si="31"/>
        <v>0</v>
      </c>
      <c r="M154" s="1">
        <f t="shared" si="32"/>
        <v>0</v>
      </c>
      <c r="N154" s="1">
        <v>0</v>
      </c>
      <c r="O154" s="1"/>
      <c r="P154" s="21"/>
      <c r="Q154" s="27"/>
      <c r="R154" s="27"/>
      <c r="S154" s="21">
        <f>ROUND(F154*(X154),3)</f>
        <v>0.155</v>
      </c>
      <c r="X154">
        <v>1.933E-2</v>
      </c>
      <c r="Z154">
        <v>0</v>
      </c>
    </row>
    <row r="155" spans="1:26" ht="24.95" customHeight="1" x14ac:dyDescent="0.25">
      <c r="A155" s="25"/>
      <c r="B155" s="22" t="s">
        <v>195</v>
      </c>
      <c r="C155" s="26" t="s">
        <v>289</v>
      </c>
      <c r="D155" s="22" t="s">
        <v>290</v>
      </c>
      <c r="E155" s="22" t="s">
        <v>210</v>
      </c>
      <c r="F155" s="23">
        <v>9</v>
      </c>
      <c r="G155" s="24">
        <v>0</v>
      </c>
      <c r="H155" s="24">
        <v>0</v>
      </c>
      <c r="I155" s="24">
        <f t="shared" si="28"/>
        <v>0</v>
      </c>
      <c r="J155" s="22">
        <f t="shared" si="29"/>
        <v>0</v>
      </c>
      <c r="K155" s="1">
        <f t="shared" si="30"/>
        <v>0</v>
      </c>
      <c r="L155" s="1">
        <f t="shared" si="31"/>
        <v>0</v>
      </c>
      <c r="M155" s="1">
        <f t="shared" si="32"/>
        <v>0</v>
      </c>
      <c r="N155" s="1">
        <v>0</v>
      </c>
      <c r="O155" s="1"/>
      <c r="P155" s="21"/>
      <c r="Q155" s="27"/>
      <c r="R155" s="27"/>
      <c r="S155" s="21">
        <f>ROUND(F155*(X155),3)</f>
        <v>0.17499999999999999</v>
      </c>
      <c r="X155">
        <v>1.9460000000000002E-2</v>
      </c>
      <c r="Z155">
        <v>0</v>
      </c>
    </row>
    <row r="156" spans="1:26" ht="24.95" customHeight="1" x14ac:dyDescent="0.25">
      <c r="A156" s="25"/>
      <c r="B156" s="22" t="s">
        <v>195</v>
      </c>
      <c r="C156" s="26" t="s">
        <v>291</v>
      </c>
      <c r="D156" s="22" t="s">
        <v>292</v>
      </c>
      <c r="E156" s="22" t="s">
        <v>210</v>
      </c>
      <c r="F156" s="23">
        <v>9</v>
      </c>
      <c r="G156" s="24">
        <v>0</v>
      </c>
      <c r="H156" s="24">
        <v>0</v>
      </c>
      <c r="I156" s="24">
        <f t="shared" si="28"/>
        <v>0</v>
      </c>
      <c r="J156" s="22">
        <f t="shared" si="29"/>
        <v>0</v>
      </c>
      <c r="K156" s="1">
        <f t="shared" si="30"/>
        <v>0</v>
      </c>
      <c r="L156" s="1">
        <f t="shared" si="31"/>
        <v>0</v>
      </c>
      <c r="M156" s="1">
        <f t="shared" si="32"/>
        <v>0</v>
      </c>
      <c r="N156" s="1">
        <v>0</v>
      </c>
      <c r="O156" s="1"/>
      <c r="P156" s="21"/>
      <c r="Q156" s="27"/>
      <c r="R156" s="27"/>
      <c r="S156" s="21">
        <f>ROUND(F156*(X156),3)</f>
        <v>2.3E-2</v>
      </c>
      <c r="X156">
        <v>2.5999999999999999E-3</v>
      </c>
      <c r="Z156">
        <v>0</v>
      </c>
    </row>
    <row r="157" spans="1:26" ht="24.95" customHeight="1" x14ac:dyDescent="0.25">
      <c r="A157" s="25"/>
      <c r="B157" s="22" t="s">
        <v>195</v>
      </c>
      <c r="C157" s="26" t="s">
        <v>293</v>
      </c>
      <c r="D157" s="22" t="s">
        <v>294</v>
      </c>
      <c r="E157" s="22" t="s">
        <v>106</v>
      </c>
      <c r="F157" s="23">
        <v>9</v>
      </c>
      <c r="G157" s="24">
        <v>0</v>
      </c>
      <c r="H157" s="24">
        <v>0</v>
      </c>
      <c r="I157" s="24">
        <f t="shared" si="28"/>
        <v>0</v>
      </c>
      <c r="J157" s="22">
        <f t="shared" si="29"/>
        <v>0</v>
      </c>
      <c r="K157" s="1">
        <f t="shared" si="30"/>
        <v>0</v>
      </c>
      <c r="L157" s="1">
        <f t="shared" si="31"/>
        <v>0</v>
      </c>
      <c r="M157" s="1">
        <f t="shared" si="32"/>
        <v>0</v>
      </c>
      <c r="N157" s="1">
        <v>0</v>
      </c>
      <c r="O157" s="1"/>
      <c r="P157" s="21"/>
      <c r="Q157" s="27"/>
      <c r="R157" s="27"/>
      <c r="S157" s="21">
        <f>ROUND(F157*(X157),3)</f>
        <v>8.0000000000000002E-3</v>
      </c>
      <c r="X157">
        <v>8.4999999999999995E-4</v>
      </c>
      <c r="Z157">
        <v>0</v>
      </c>
    </row>
    <row r="158" spans="1:26" ht="24.95" customHeight="1" x14ac:dyDescent="0.25">
      <c r="A158" s="25"/>
      <c r="B158" s="22" t="s">
        <v>227</v>
      </c>
      <c r="C158" s="26" t="s">
        <v>295</v>
      </c>
      <c r="D158" s="22" t="s">
        <v>296</v>
      </c>
      <c r="E158" s="22" t="s">
        <v>297</v>
      </c>
      <c r="F158" s="23">
        <v>10</v>
      </c>
      <c r="G158" s="24">
        <v>0</v>
      </c>
      <c r="H158" s="24">
        <v>0</v>
      </c>
      <c r="I158" s="24">
        <f t="shared" si="28"/>
        <v>0</v>
      </c>
      <c r="J158" s="22">
        <f t="shared" si="29"/>
        <v>0</v>
      </c>
      <c r="K158" s="1">
        <f t="shared" si="30"/>
        <v>0</v>
      </c>
      <c r="L158" s="1">
        <f t="shared" si="31"/>
        <v>0</v>
      </c>
      <c r="M158" s="1">
        <f t="shared" si="32"/>
        <v>0</v>
      </c>
      <c r="N158" s="1">
        <v>0</v>
      </c>
      <c r="O158" s="1"/>
      <c r="P158" s="21"/>
      <c r="Q158" s="27"/>
      <c r="R158" s="27"/>
      <c r="S158" s="21"/>
      <c r="Z158">
        <v>0</v>
      </c>
    </row>
    <row r="159" spans="1:26" x14ac:dyDescent="0.25">
      <c r="A159" s="12"/>
      <c r="B159" s="12"/>
      <c r="C159" s="12"/>
      <c r="D159" s="12" t="s">
        <v>19</v>
      </c>
      <c r="E159" s="12"/>
      <c r="F159" s="21"/>
      <c r="G159" s="14">
        <v>738.58</v>
      </c>
      <c r="H159" s="14" t="s">
        <v>474</v>
      </c>
      <c r="I159" s="14" t="s">
        <v>475</v>
      </c>
      <c r="J159" s="12"/>
      <c r="K159" s="12"/>
      <c r="L159" s="12">
        <f>ROUND((SUM(L125:L158))/1,2)</f>
        <v>0</v>
      </c>
      <c r="M159" s="12">
        <f>ROUND((SUM(M125:M158))/1,2)</f>
        <v>0</v>
      </c>
      <c r="N159" s="12"/>
      <c r="O159" s="12"/>
      <c r="P159" s="28">
        <f>ROUND((SUM(P125:P158))/1,2)</f>
        <v>0.03</v>
      </c>
      <c r="Q159" s="10"/>
      <c r="R159" s="10"/>
      <c r="S159" s="28">
        <f>ROUND((SUM(S125:S158))/1,2)</f>
        <v>0.36</v>
      </c>
      <c r="T159" s="10"/>
      <c r="U159" s="10"/>
      <c r="V159" s="10"/>
      <c r="W159" s="10"/>
      <c r="X159" s="10"/>
      <c r="Y159" s="10"/>
      <c r="Z159" s="10"/>
    </row>
    <row r="160" spans="1:26" x14ac:dyDescent="0.25">
      <c r="A160" s="1"/>
      <c r="B160" s="1"/>
      <c r="C160" s="1"/>
      <c r="D160" s="1"/>
      <c r="E160" s="1"/>
      <c r="F160" s="17"/>
      <c r="G160" s="7"/>
      <c r="H160" s="7"/>
      <c r="I160" s="7"/>
      <c r="J160" s="1"/>
      <c r="K160" s="1"/>
      <c r="L160" s="1"/>
      <c r="M160" s="1"/>
      <c r="N160" s="1"/>
      <c r="O160" s="1"/>
      <c r="P160" s="1"/>
      <c r="S160" s="1"/>
    </row>
    <row r="161" spans="1:26" x14ac:dyDescent="0.25">
      <c r="A161" s="12"/>
      <c r="B161" s="12"/>
      <c r="C161" s="12"/>
      <c r="D161" s="12" t="s">
        <v>20</v>
      </c>
      <c r="E161" s="12"/>
      <c r="F161" s="21"/>
      <c r="G161" s="13"/>
      <c r="H161" s="13"/>
      <c r="I161" s="13"/>
      <c r="J161" s="12"/>
      <c r="K161" s="12"/>
      <c r="L161" s="12"/>
      <c r="M161" s="12"/>
      <c r="N161" s="12"/>
      <c r="O161" s="12"/>
      <c r="P161" s="12"/>
      <c r="Q161" s="10"/>
      <c r="R161" s="10"/>
      <c r="S161" s="12"/>
      <c r="T161" s="10"/>
      <c r="U161" s="10"/>
      <c r="V161" s="10"/>
      <c r="W161" s="10"/>
      <c r="X161" s="10"/>
      <c r="Y161" s="10"/>
      <c r="Z161" s="10"/>
    </row>
    <row r="162" spans="1:26" ht="24.95" customHeight="1" x14ac:dyDescent="0.25">
      <c r="A162" s="25"/>
      <c r="B162" s="22" t="s">
        <v>298</v>
      </c>
      <c r="C162" s="26" t="s">
        <v>299</v>
      </c>
      <c r="D162" s="22" t="s">
        <v>300</v>
      </c>
      <c r="E162" s="22" t="s">
        <v>106</v>
      </c>
      <c r="F162" s="23">
        <v>22</v>
      </c>
      <c r="G162" s="24">
        <v>0</v>
      </c>
      <c r="H162" s="24">
        <v>0</v>
      </c>
      <c r="I162" s="24">
        <f>ROUND(F162*(G162+H162),2)</f>
        <v>0</v>
      </c>
      <c r="J162" s="22">
        <f>ROUND(F162*(N162),2)</f>
        <v>0</v>
      </c>
      <c r="K162" s="1">
        <f>ROUND(F162*(O162),2)</f>
        <v>0</v>
      </c>
      <c r="L162" s="1">
        <f>ROUND(F162*(G162),2)</f>
        <v>0</v>
      </c>
      <c r="M162" s="1">
        <f>ROUND(F162*(H162),2)</f>
        <v>0</v>
      </c>
      <c r="N162" s="1">
        <v>0</v>
      </c>
      <c r="O162" s="1"/>
      <c r="P162" s="21">
        <f>ROUND(F162*(R162),3)</f>
        <v>0</v>
      </c>
      <c r="Q162" s="27"/>
      <c r="R162" s="27">
        <v>2.0000000000000002E-5</v>
      </c>
      <c r="S162" s="21"/>
      <c r="Z162">
        <v>0</v>
      </c>
    </row>
    <row r="163" spans="1:26" ht="24.95" customHeight="1" x14ac:dyDescent="0.25">
      <c r="A163" s="25"/>
      <c r="B163" s="22" t="s">
        <v>301</v>
      </c>
      <c r="C163" s="26" t="s">
        <v>302</v>
      </c>
      <c r="D163" s="22" t="s">
        <v>303</v>
      </c>
      <c r="E163" s="22" t="s">
        <v>106</v>
      </c>
      <c r="F163" s="23">
        <v>22</v>
      </c>
      <c r="G163" s="24">
        <v>0</v>
      </c>
      <c r="H163" s="24">
        <v>0</v>
      </c>
      <c r="I163" s="24">
        <f>ROUND(F163*(G163+H163),2)</f>
        <v>0</v>
      </c>
      <c r="J163" s="22">
        <f>ROUND(F163*(N163),2)</f>
        <v>0</v>
      </c>
      <c r="K163" s="1">
        <f>ROUND(F163*(O163),2)</f>
        <v>0</v>
      </c>
      <c r="L163" s="1">
        <f>ROUND(F163*(G163),2)</f>
        <v>0</v>
      </c>
      <c r="M163" s="1">
        <f>ROUND(F163*(H163),2)</f>
        <v>0</v>
      </c>
      <c r="N163" s="1">
        <v>0</v>
      </c>
      <c r="O163" s="1"/>
      <c r="P163" s="21">
        <f>ROUND(F163*(R163),3)</f>
        <v>2E-3</v>
      </c>
      <c r="Q163" s="27"/>
      <c r="R163" s="27">
        <v>8.0000000000000007E-5</v>
      </c>
      <c r="S163" s="21"/>
      <c r="Z163">
        <v>0</v>
      </c>
    </row>
    <row r="164" spans="1:26" ht="24.95" customHeight="1" x14ac:dyDescent="0.25">
      <c r="A164" s="25"/>
      <c r="B164" s="22" t="s">
        <v>304</v>
      </c>
      <c r="C164" s="26" t="s">
        <v>305</v>
      </c>
      <c r="D164" s="22" t="s">
        <v>306</v>
      </c>
      <c r="E164" s="22" t="s">
        <v>151</v>
      </c>
      <c r="F164" s="23">
        <v>2.2000000000000001E-3</v>
      </c>
      <c r="G164" s="24">
        <v>0</v>
      </c>
      <c r="H164" s="24">
        <v>0</v>
      </c>
      <c r="I164" s="24">
        <f>ROUND(F164*(G164+H164),2)</f>
        <v>0</v>
      </c>
      <c r="J164" s="22">
        <f>ROUND(F164*(N164),2)</f>
        <v>0</v>
      </c>
      <c r="K164" s="1">
        <f>ROUND(F164*(O164),2)</f>
        <v>0</v>
      </c>
      <c r="L164" s="1">
        <f>ROUND(F164*(G164),2)</f>
        <v>0</v>
      </c>
      <c r="M164" s="1">
        <f>ROUND(F164*(H164),2)</f>
        <v>0</v>
      </c>
      <c r="N164" s="1">
        <v>0</v>
      </c>
      <c r="O164" s="1"/>
      <c r="P164" s="21"/>
      <c r="Q164" s="27"/>
      <c r="R164" s="27"/>
      <c r="S164" s="21"/>
      <c r="Z164">
        <v>0</v>
      </c>
    </row>
    <row r="165" spans="1:26" x14ac:dyDescent="0.25">
      <c r="A165" s="12"/>
      <c r="B165" s="12"/>
      <c r="C165" s="12"/>
      <c r="D165" s="12" t="s">
        <v>20</v>
      </c>
      <c r="E165" s="12"/>
      <c r="F165" s="21"/>
      <c r="G165" s="14">
        <v>66.73</v>
      </c>
      <c r="H165" s="14">
        <v>27.5</v>
      </c>
      <c r="I165" s="14">
        <v>94.23</v>
      </c>
      <c r="J165" s="12"/>
      <c r="K165" s="12"/>
      <c r="L165" s="12">
        <f>ROUND((SUM(L161:L164))/1,2)</f>
        <v>0</v>
      </c>
      <c r="M165" s="12">
        <f>ROUND((SUM(M161:M164))/1,2)</f>
        <v>0</v>
      </c>
      <c r="N165" s="12"/>
      <c r="O165" s="12"/>
      <c r="P165" s="28">
        <f>ROUND((SUM(P161:P164))/1,2)</f>
        <v>0</v>
      </c>
      <c r="Q165" s="10"/>
      <c r="R165" s="10"/>
      <c r="S165" s="28">
        <f>ROUND((SUM(S161:S164))/1,2)</f>
        <v>0</v>
      </c>
      <c r="T165" s="10"/>
      <c r="U165" s="10"/>
      <c r="V165" s="10"/>
      <c r="W165" s="10"/>
      <c r="X165" s="10"/>
      <c r="Y165" s="10"/>
      <c r="Z165" s="10"/>
    </row>
    <row r="166" spans="1:26" x14ac:dyDescent="0.25">
      <c r="A166" s="1"/>
      <c r="B166" s="1"/>
      <c r="C166" s="1"/>
      <c r="D166" s="1"/>
      <c r="E166" s="1"/>
      <c r="F166" s="17"/>
      <c r="G166" s="7"/>
      <c r="H166" s="7"/>
      <c r="I166" s="7"/>
      <c r="J166" s="1"/>
      <c r="K166" s="1"/>
      <c r="L166" s="1"/>
      <c r="M166" s="1"/>
      <c r="N166" s="1"/>
      <c r="O166" s="1"/>
      <c r="P166" s="1"/>
      <c r="S166" s="1"/>
    </row>
    <row r="167" spans="1:26" x14ac:dyDescent="0.25">
      <c r="A167" s="12"/>
      <c r="B167" s="12"/>
      <c r="C167" s="12"/>
      <c r="D167" s="12" t="s">
        <v>21</v>
      </c>
      <c r="E167" s="12"/>
      <c r="F167" s="21"/>
      <c r="G167" s="13"/>
      <c r="H167" s="13"/>
      <c r="I167" s="13"/>
      <c r="J167" s="12"/>
      <c r="K167" s="12"/>
      <c r="L167" s="12"/>
      <c r="M167" s="12"/>
      <c r="N167" s="12"/>
      <c r="O167" s="12"/>
      <c r="P167" s="12"/>
      <c r="Q167" s="10"/>
      <c r="R167" s="10"/>
      <c r="S167" s="12"/>
      <c r="T167" s="10"/>
      <c r="U167" s="10"/>
      <c r="V167" s="10"/>
      <c r="W167" s="10"/>
      <c r="X167" s="10"/>
      <c r="Y167" s="10"/>
      <c r="Z167" s="10"/>
    </row>
    <row r="168" spans="1:26" ht="24.95" customHeight="1" x14ac:dyDescent="0.25">
      <c r="A168" s="25"/>
      <c r="B168" s="22" t="s">
        <v>307</v>
      </c>
      <c r="C168" s="26" t="s">
        <v>308</v>
      </c>
      <c r="D168" s="22" t="s">
        <v>309</v>
      </c>
      <c r="E168" s="22" t="s">
        <v>106</v>
      </c>
      <c r="F168" s="23">
        <v>11</v>
      </c>
      <c r="G168" s="24">
        <v>0</v>
      </c>
      <c r="H168" s="24">
        <v>0</v>
      </c>
      <c r="I168" s="24">
        <f t="shared" ref="I168:I173" si="33">ROUND(F168*(G168+H168),2)</f>
        <v>0</v>
      </c>
      <c r="J168" s="22">
        <f t="shared" ref="J168:J173" si="34">ROUND(F168*(N168),2)</f>
        <v>0</v>
      </c>
      <c r="K168" s="1">
        <f t="shared" ref="K168:K173" si="35">ROUND(F168*(O168),2)</f>
        <v>0</v>
      </c>
      <c r="L168" s="1">
        <f t="shared" ref="L168:L173" si="36">ROUND(F168*(G168),2)</f>
        <v>0</v>
      </c>
      <c r="M168" s="1">
        <f t="shared" ref="M168:M173" si="37">ROUND(F168*(H168),2)</f>
        <v>0</v>
      </c>
      <c r="N168" s="1">
        <v>0</v>
      </c>
      <c r="O168" s="1"/>
      <c r="P168" s="21">
        <f>ROUND(F168*(R168),3)</f>
        <v>1E-3</v>
      </c>
      <c r="Q168" s="27"/>
      <c r="R168" s="27">
        <v>8.0000000000000007E-5</v>
      </c>
      <c r="S168" s="21">
        <f>ROUND(F168*(X168),3)</f>
        <v>0.51400000000000001</v>
      </c>
      <c r="X168">
        <v>4.675E-2</v>
      </c>
      <c r="Z168">
        <v>0</v>
      </c>
    </row>
    <row r="169" spans="1:26" ht="24.95" customHeight="1" x14ac:dyDescent="0.25">
      <c r="A169" s="25"/>
      <c r="B169" s="22" t="s">
        <v>310</v>
      </c>
      <c r="C169" s="26" t="s">
        <v>311</v>
      </c>
      <c r="D169" s="22" t="s">
        <v>312</v>
      </c>
      <c r="E169" s="22" t="s">
        <v>106</v>
      </c>
      <c r="F169" s="23">
        <v>11</v>
      </c>
      <c r="G169" s="24">
        <v>0</v>
      </c>
      <c r="H169" s="24">
        <v>0</v>
      </c>
      <c r="I169" s="24">
        <f t="shared" si="33"/>
        <v>0</v>
      </c>
      <c r="J169" s="22">
        <f t="shared" si="34"/>
        <v>0</v>
      </c>
      <c r="K169" s="1">
        <f t="shared" si="35"/>
        <v>0</v>
      </c>
      <c r="L169" s="1">
        <f t="shared" si="36"/>
        <v>0</v>
      </c>
      <c r="M169" s="1">
        <f t="shared" si="37"/>
        <v>0</v>
      </c>
      <c r="N169" s="1">
        <v>0</v>
      </c>
      <c r="O169" s="1"/>
      <c r="P169" s="21">
        <f>ROUND(F169*(R169),3)</f>
        <v>1E-3</v>
      </c>
      <c r="Q169" s="27"/>
      <c r="R169" s="27">
        <v>1.3000000000000002E-4</v>
      </c>
      <c r="S169" s="21"/>
      <c r="Z169">
        <v>0</v>
      </c>
    </row>
    <row r="170" spans="1:26" ht="24.95" customHeight="1" x14ac:dyDescent="0.25">
      <c r="A170" s="25"/>
      <c r="B170" s="22" t="s">
        <v>307</v>
      </c>
      <c r="C170" s="26" t="s">
        <v>313</v>
      </c>
      <c r="D170" s="22" t="s">
        <v>314</v>
      </c>
      <c r="E170" s="22" t="s">
        <v>63</v>
      </c>
      <c r="F170" s="23">
        <v>13.2</v>
      </c>
      <c r="G170" s="24">
        <v>0</v>
      </c>
      <c r="H170" s="24">
        <v>0</v>
      </c>
      <c r="I170" s="24">
        <f t="shared" si="33"/>
        <v>0</v>
      </c>
      <c r="J170" s="22">
        <f t="shared" si="34"/>
        <v>0</v>
      </c>
      <c r="K170" s="1">
        <f t="shared" si="35"/>
        <v>0</v>
      </c>
      <c r="L170" s="1">
        <f t="shared" si="36"/>
        <v>0</v>
      </c>
      <c r="M170" s="1">
        <f t="shared" si="37"/>
        <v>0</v>
      </c>
      <c r="N170" s="1">
        <v>0</v>
      </c>
      <c r="O170" s="1"/>
      <c r="P170" s="21"/>
      <c r="Q170" s="27"/>
      <c r="R170" s="27"/>
      <c r="S170" s="21"/>
      <c r="Z170">
        <v>0</v>
      </c>
    </row>
    <row r="171" spans="1:26" ht="24.95" customHeight="1" x14ac:dyDescent="0.25">
      <c r="A171" s="25"/>
      <c r="B171" s="22" t="s">
        <v>310</v>
      </c>
      <c r="C171" s="26" t="s">
        <v>315</v>
      </c>
      <c r="D171" s="22" t="s">
        <v>316</v>
      </c>
      <c r="E171" s="22" t="s">
        <v>63</v>
      </c>
      <c r="F171" s="23">
        <v>13.2</v>
      </c>
      <c r="G171" s="24">
        <v>0</v>
      </c>
      <c r="H171" s="24">
        <v>0</v>
      </c>
      <c r="I171" s="24">
        <f t="shared" si="33"/>
        <v>0</v>
      </c>
      <c r="J171" s="22">
        <f t="shared" si="34"/>
        <v>0</v>
      </c>
      <c r="K171" s="1">
        <f t="shared" si="35"/>
        <v>0</v>
      </c>
      <c r="L171" s="1">
        <f t="shared" si="36"/>
        <v>0</v>
      </c>
      <c r="M171" s="1">
        <f t="shared" si="37"/>
        <v>0</v>
      </c>
      <c r="N171" s="1">
        <v>0</v>
      </c>
      <c r="O171" s="1"/>
      <c r="P171" s="21"/>
      <c r="Q171" s="27"/>
      <c r="R171" s="27"/>
      <c r="S171" s="21"/>
      <c r="Z171">
        <v>0</v>
      </c>
    </row>
    <row r="172" spans="1:26" ht="24.95" customHeight="1" x14ac:dyDescent="0.25">
      <c r="A172" s="25"/>
      <c r="B172" s="22" t="s">
        <v>310</v>
      </c>
      <c r="C172" s="26" t="s">
        <v>317</v>
      </c>
      <c r="D172" s="22" t="s">
        <v>318</v>
      </c>
      <c r="E172" s="22" t="s">
        <v>106</v>
      </c>
      <c r="F172" s="23">
        <v>11</v>
      </c>
      <c r="G172" s="24">
        <v>0</v>
      </c>
      <c r="H172" s="24">
        <v>0</v>
      </c>
      <c r="I172" s="24">
        <f t="shared" si="33"/>
        <v>0</v>
      </c>
      <c r="J172" s="22">
        <f t="shared" si="34"/>
        <v>0</v>
      </c>
      <c r="K172" s="1">
        <f t="shared" si="35"/>
        <v>0</v>
      </c>
      <c r="L172" s="1">
        <f t="shared" si="36"/>
        <v>0</v>
      </c>
      <c r="M172" s="1">
        <f t="shared" si="37"/>
        <v>0</v>
      </c>
      <c r="N172" s="1">
        <v>0</v>
      </c>
      <c r="O172" s="1"/>
      <c r="P172" s="21"/>
      <c r="Q172" s="27"/>
      <c r="R172" s="27"/>
      <c r="S172" s="21"/>
      <c r="Z172">
        <v>0</v>
      </c>
    </row>
    <row r="173" spans="1:26" ht="24.95" customHeight="1" x14ac:dyDescent="0.25">
      <c r="A173" s="25"/>
      <c r="B173" s="22" t="s">
        <v>319</v>
      </c>
      <c r="C173" s="26" t="s">
        <v>320</v>
      </c>
      <c r="D173" s="22" t="s">
        <v>321</v>
      </c>
      <c r="E173" s="22" t="s">
        <v>151</v>
      </c>
      <c r="F173" s="23">
        <v>2.3100000000000004E-3</v>
      </c>
      <c r="G173" s="24">
        <v>0</v>
      </c>
      <c r="H173" s="24">
        <v>0</v>
      </c>
      <c r="I173" s="24">
        <f t="shared" si="33"/>
        <v>0</v>
      </c>
      <c r="J173" s="22">
        <f t="shared" si="34"/>
        <v>0</v>
      </c>
      <c r="K173" s="1">
        <f t="shared" si="35"/>
        <v>0</v>
      </c>
      <c r="L173" s="1">
        <f t="shared" si="36"/>
        <v>0</v>
      </c>
      <c r="M173" s="1">
        <f t="shared" si="37"/>
        <v>0</v>
      </c>
      <c r="N173" s="1">
        <v>0</v>
      </c>
      <c r="O173" s="1"/>
      <c r="P173" s="21"/>
      <c r="Q173" s="27"/>
      <c r="R173" s="27"/>
      <c r="S173" s="21"/>
      <c r="Z173">
        <v>0</v>
      </c>
    </row>
    <row r="174" spans="1:26" x14ac:dyDescent="0.25">
      <c r="A174" s="12"/>
      <c r="B174" s="12"/>
      <c r="C174" s="12"/>
      <c r="D174" s="12" t="s">
        <v>21</v>
      </c>
      <c r="E174" s="12"/>
      <c r="F174" s="21"/>
      <c r="G174" s="14">
        <v>155.85</v>
      </c>
      <c r="H174" s="14">
        <v>14.85</v>
      </c>
      <c r="I174" s="14">
        <v>170.7</v>
      </c>
      <c r="J174" s="12"/>
      <c r="K174" s="12"/>
      <c r="L174" s="12">
        <f>ROUND((SUM(L167:L173))/1,2)</f>
        <v>0</v>
      </c>
      <c r="M174" s="12">
        <f>ROUND((SUM(M167:M173))/1,2)</f>
        <v>0</v>
      </c>
      <c r="N174" s="12"/>
      <c r="O174" s="12"/>
      <c r="P174" s="28">
        <f>ROUND((SUM(P167:P173))/1,2)</f>
        <v>0</v>
      </c>
      <c r="Q174" s="10"/>
      <c r="R174" s="10"/>
      <c r="S174" s="28">
        <f>ROUND((SUM(S167:S173))/1,2)</f>
        <v>0.51</v>
      </c>
      <c r="T174" s="10"/>
      <c r="U174" s="10"/>
      <c r="V174" s="10"/>
      <c r="W174" s="10"/>
      <c r="X174" s="10"/>
      <c r="Y174" s="10"/>
      <c r="Z174" s="10"/>
    </row>
    <row r="175" spans="1:26" x14ac:dyDescent="0.25">
      <c r="A175" s="1"/>
      <c r="B175" s="1"/>
      <c r="C175" s="1"/>
      <c r="D175" s="1"/>
      <c r="E175" s="1"/>
      <c r="F175" s="17"/>
      <c r="G175" s="7"/>
      <c r="H175" s="7"/>
      <c r="I175" s="7"/>
      <c r="J175" s="1"/>
      <c r="K175" s="1"/>
      <c r="L175" s="1"/>
      <c r="M175" s="1"/>
      <c r="N175" s="1"/>
      <c r="O175" s="1"/>
      <c r="P175" s="1"/>
      <c r="S175" s="1"/>
    </row>
    <row r="176" spans="1:26" x14ac:dyDescent="0.25">
      <c r="A176" s="12"/>
      <c r="B176" s="12"/>
      <c r="C176" s="12"/>
      <c r="D176" s="12" t="s">
        <v>22</v>
      </c>
      <c r="E176" s="12"/>
      <c r="F176" s="21"/>
      <c r="G176" s="13"/>
      <c r="H176" s="13"/>
      <c r="I176" s="13"/>
      <c r="J176" s="12"/>
      <c r="K176" s="12"/>
      <c r="L176" s="12"/>
      <c r="M176" s="12"/>
      <c r="N176" s="12"/>
      <c r="O176" s="12"/>
      <c r="P176" s="12"/>
      <c r="Q176" s="10"/>
      <c r="R176" s="10"/>
      <c r="S176" s="12"/>
      <c r="T176" s="10"/>
      <c r="U176" s="10"/>
      <c r="V176" s="10"/>
      <c r="W176" s="10"/>
      <c r="X176" s="10"/>
      <c r="Y176" s="10"/>
      <c r="Z176" s="10"/>
    </row>
    <row r="177" spans="1:26" ht="24.95" customHeight="1" x14ac:dyDescent="0.25">
      <c r="A177" s="25"/>
      <c r="B177" s="22" t="s">
        <v>322</v>
      </c>
      <c r="C177" s="26" t="s">
        <v>323</v>
      </c>
      <c r="D177" s="22" t="s">
        <v>324</v>
      </c>
      <c r="E177" s="22" t="s">
        <v>88</v>
      </c>
      <c r="F177" s="23">
        <v>17.57</v>
      </c>
      <c r="G177" s="24">
        <v>0</v>
      </c>
      <c r="H177" s="24">
        <v>0</v>
      </c>
      <c r="I177" s="24">
        <f>ROUND(F177*(G177+H177),2)</f>
        <v>0</v>
      </c>
      <c r="J177" s="22">
        <f>ROUND(F177*(N177),2)</f>
        <v>0</v>
      </c>
      <c r="K177" s="1">
        <f>ROUND(F177*(O177),2)</f>
        <v>0</v>
      </c>
      <c r="L177" s="1">
        <f>ROUND(F177*(G177),2)</f>
        <v>0</v>
      </c>
      <c r="M177" s="1">
        <f>ROUND(F177*(H177),2)</f>
        <v>0</v>
      </c>
      <c r="N177" s="1">
        <v>0</v>
      </c>
      <c r="O177" s="1"/>
      <c r="P177" s="21">
        <f>ROUND(F177*(R177),3)</f>
        <v>3.5999999999999997E-2</v>
      </c>
      <c r="Q177" s="27"/>
      <c r="R177" s="27">
        <v>2.0500000000000002E-3</v>
      </c>
      <c r="S177" s="21"/>
      <c r="Z177">
        <v>0</v>
      </c>
    </row>
    <row r="178" spans="1:26" ht="24.95" customHeight="1" x14ac:dyDescent="0.25">
      <c r="A178" s="25"/>
      <c r="B178" s="22" t="s">
        <v>325</v>
      </c>
      <c r="C178" s="26" t="s">
        <v>326</v>
      </c>
      <c r="D178" s="22" t="s">
        <v>327</v>
      </c>
      <c r="E178" s="22" t="s">
        <v>151</v>
      </c>
      <c r="F178" s="23">
        <v>3.6018500000000002E-2</v>
      </c>
      <c r="G178" s="24">
        <v>0</v>
      </c>
      <c r="H178" s="24">
        <v>0</v>
      </c>
      <c r="I178" s="24">
        <f>ROUND(F178*(G178+H178),2)</f>
        <v>0</v>
      </c>
      <c r="J178" s="22">
        <f>ROUND(F178*(N178),2)</f>
        <v>0</v>
      </c>
      <c r="K178" s="1">
        <f>ROUND(F178*(O178),2)</f>
        <v>0</v>
      </c>
      <c r="L178" s="1">
        <f>ROUND(F178*(G178),2)</f>
        <v>0</v>
      </c>
      <c r="M178" s="1">
        <f>ROUND(F178*(H178),2)</f>
        <v>0</v>
      </c>
      <c r="N178" s="1">
        <v>0</v>
      </c>
      <c r="O178" s="1"/>
      <c r="P178" s="21"/>
      <c r="Q178" s="27"/>
      <c r="R178" s="27"/>
      <c r="S178" s="21"/>
      <c r="Z178">
        <v>0</v>
      </c>
    </row>
    <row r="179" spans="1:26" x14ac:dyDescent="0.25">
      <c r="A179" s="12"/>
      <c r="B179" s="12"/>
      <c r="C179" s="12"/>
      <c r="D179" s="12" t="s">
        <v>22</v>
      </c>
      <c r="E179" s="12"/>
      <c r="F179" s="21"/>
      <c r="G179" s="14">
        <v>123.57</v>
      </c>
      <c r="H179" s="14">
        <v>77.31</v>
      </c>
      <c r="I179" s="14">
        <v>200.88</v>
      </c>
      <c r="J179" s="12"/>
      <c r="K179" s="12"/>
      <c r="L179" s="12">
        <f>ROUND((SUM(L176:L178))/1,2)</f>
        <v>0</v>
      </c>
      <c r="M179" s="12">
        <f>ROUND((SUM(M176:M178))/1,2)</f>
        <v>0</v>
      </c>
      <c r="N179" s="12"/>
      <c r="O179" s="12"/>
      <c r="P179" s="28">
        <f>ROUND((SUM(P176:P178))/1,2)</f>
        <v>0.04</v>
      </c>
      <c r="Q179" s="10"/>
      <c r="R179" s="10"/>
      <c r="S179" s="28">
        <f>ROUND((SUM(S176:S178))/1,2)</f>
        <v>0</v>
      </c>
      <c r="T179" s="10"/>
      <c r="U179" s="10"/>
      <c r="V179" s="10"/>
      <c r="W179" s="10"/>
      <c r="X179" s="10"/>
      <c r="Y179" s="10"/>
      <c r="Z179" s="10"/>
    </row>
    <row r="180" spans="1:26" x14ac:dyDescent="0.25">
      <c r="A180" s="1"/>
      <c r="B180" s="1"/>
      <c r="C180" s="1"/>
      <c r="D180" s="1"/>
      <c r="E180" s="1"/>
      <c r="F180" s="17"/>
      <c r="G180" s="7"/>
      <c r="H180" s="7"/>
      <c r="I180" s="7"/>
      <c r="J180" s="1"/>
      <c r="K180" s="1"/>
      <c r="L180" s="1"/>
      <c r="M180" s="1"/>
      <c r="N180" s="1"/>
      <c r="O180" s="1"/>
      <c r="P180" s="1"/>
      <c r="S180" s="1"/>
    </row>
    <row r="181" spans="1:26" x14ac:dyDescent="0.25">
      <c r="A181" s="12"/>
      <c r="B181" s="12"/>
      <c r="C181" s="12"/>
      <c r="D181" s="12" t="s">
        <v>23</v>
      </c>
      <c r="E181" s="12"/>
      <c r="F181" s="21"/>
      <c r="G181" s="13"/>
      <c r="H181" s="13"/>
      <c r="I181" s="13"/>
      <c r="J181" s="12"/>
      <c r="K181" s="12"/>
      <c r="L181" s="12"/>
      <c r="M181" s="12"/>
      <c r="N181" s="12"/>
      <c r="O181" s="12"/>
      <c r="P181" s="12"/>
      <c r="Q181" s="10"/>
      <c r="R181" s="10"/>
      <c r="S181" s="12"/>
      <c r="T181" s="10"/>
      <c r="U181" s="10"/>
      <c r="V181" s="10"/>
      <c r="W181" s="10"/>
      <c r="X181" s="10"/>
      <c r="Y181" s="10"/>
      <c r="Z181" s="10"/>
    </row>
    <row r="182" spans="1:26" ht="24.95" customHeight="1" x14ac:dyDescent="0.25">
      <c r="A182" s="25"/>
      <c r="B182" s="22" t="s">
        <v>328</v>
      </c>
      <c r="C182" s="26" t="s">
        <v>329</v>
      </c>
      <c r="D182" s="22" t="s">
        <v>330</v>
      </c>
      <c r="E182" s="22" t="s">
        <v>106</v>
      </c>
      <c r="F182" s="23">
        <v>11</v>
      </c>
      <c r="G182" s="24">
        <v>0</v>
      </c>
      <c r="H182" s="24">
        <v>0</v>
      </c>
      <c r="I182" s="24">
        <f t="shared" ref="I182:I189" si="38">ROUND(F182*(G182+H182),2)</f>
        <v>0</v>
      </c>
      <c r="J182" s="22">
        <f t="shared" ref="J182:J189" si="39">ROUND(F182*(N182),2)</f>
        <v>0</v>
      </c>
      <c r="K182" s="1">
        <f t="shared" ref="K182:K189" si="40">ROUND(F182*(O182),2)</f>
        <v>0</v>
      </c>
      <c r="L182" s="1">
        <f t="shared" ref="L182:L189" si="41">ROUND(F182*(G182),2)</f>
        <v>0</v>
      </c>
      <c r="M182" s="1">
        <f t="shared" ref="M182:M189" si="42">ROUND(F182*(H182),2)</f>
        <v>0</v>
      </c>
      <c r="N182" s="1">
        <v>0</v>
      </c>
      <c r="O182" s="1"/>
      <c r="P182" s="21"/>
      <c r="Q182" s="27"/>
      <c r="R182" s="27"/>
      <c r="S182" s="21">
        <f>ROUND(F182*(X182),3)</f>
        <v>1.0999999999999999E-2</v>
      </c>
      <c r="X182">
        <v>1E-3</v>
      </c>
      <c r="Z182">
        <v>0</v>
      </c>
    </row>
    <row r="183" spans="1:26" ht="24.95" customHeight="1" x14ac:dyDescent="0.25">
      <c r="A183" s="25"/>
      <c r="B183" s="22" t="s">
        <v>331</v>
      </c>
      <c r="C183" s="26" t="s">
        <v>332</v>
      </c>
      <c r="D183" s="22" t="s">
        <v>333</v>
      </c>
      <c r="E183" s="22" t="s">
        <v>106</v>
      </c>
      <c r="F183" s="23">
        <v>5</v>
      </c>
      <c r="G183" s="24">
        <v>0</v>
      </c>
      <c r="H183" s="24">
        <v>0</v>
      </c>
      <c r="I183" s="24">
        <f t="shared" si="38"/>
        <v>0</v>
      </c>
      <c r="J183" s="22">
        <f t="shared" si="39"/>
        <v>0</v>
      </c>
      <c r="K183" s="1">
        <f t="shared" si="40"/>
        <v>0</v>
      </c>
      <c r="L183" s="1">
        <f t="shared" si="41"/>
        <v>0</v>
      </c>
      <c r="M183" s="1">
        <f t="shared" si="42"/>
        <v>0</v>
      </c>
      <c r="N183" s="1">
        <v>0</v>
      </c>
      <c r="O183" s="1"/>
      <c r="P183" s="21"/>
      <c r="Q183" s="27"/>
      <c r="R183" s="27"/>
      <c r="S183" s="21"/>
      <c r="Z183">
        <v>0</v>
      </c>
    </row>
    <row r="184" spans="1:26" ht="24.95" customHeight="1" x14ac:dyDescent="0.25">
      <c r="A184" s="25"/>
      <c r="B184" s="22" t="s">
        <v>101</v>
      </c>
      <c r="C184" s="26" t="s">
        <v>334</v>
      </c>
      <c r="D184" s="22" t="s">
        <v>335</v>
      </c>
      <c r="E184" s="22" t="s">
        <v>191</v>
      </c>
      <c r="F184" s="23">
        <v>5</v>
      </c>
      <c r="G184" s="24">
        <v>0</v>
      </c>
      <c r="H184" s="24">
        <v>0</v>
      </c>
      <c r="I184" s="24">
        <f t="shared" si="38"/>
        <v>0</v>
      </c>
      <c r="J184" s="22">
        <f t="shared" si="39"/>
        <v>0</v>
      </c>
      <c r="K184" s="1">
        <f t="shared" si="40"/>
        <v>0</v>
      </c>
      <c r="L184" s="1">
        <f t="shared" si="41"/>
        <v>0</v>
      </c>
      <c r="M184" s="1">
        <f t="shared" si="42"/>
        <v>0</v>
      </c>
      <c r="N184" s="1">
        <v>0</v>
      </c>
      <c r="O184" s="1"/>
      <c r="P184" s="21">
        <f>ROUND(F184*(R184),3)</f>
        <v>0.1</v>
      </c>
      <c r="Q184" s="27"/>
      <c r="R184" s="27">
        <v>0.02</v>
      </c>
      <c r="S184" s="21"/>
      <c r="Z184">
        <v>0</v>
      </c>
    </row>
    <row r="185" spans="1:26" ht="24.95" customHeight="1" x14ac:dyDescent="0.25">
      <c r="A185" s="25"/>
      <c r="B185" s="22" t="s">
        <v>101</v>
      </c>
      <c r="C185" s="26" t="s">
        <v>336</v>
      </c>
      <c r="D185" s="22" t="s">
        <v>337</v>
      </c>
      <c r="E185" s="22" t="s">
        <v>191</v>
      </c>
      <c r="F185" s="23">
        <v>5</v>
      </c>
      <c r="G185" s="24">
        <v>0</v>
      </c>
      <c r="H185" s="24">
        <v>0</v>
      </c>
      <c r="I185" s="24">
        <f t="shared" si="38"/>
        <v>0</v>
      </c>
      <c r="J185" s="22">
        <f t="shared" si="39"/>
        <v>0</v>
      </c>
      <c r="K185" s="1">
        <f t="shared" si="40"/>
        <v>0</v>
      </c>
      <c r="L185" s="1">
        <f t="shared" si="41"/>
        <v>0</v>
      </c>
      <c r="M185" s="1">
        <f t="shared" si="42"/>
        <v>0</v>
      </c>
      <c r="N185" s="1">
        <v>0</v>
      </c>
      <c r="O185" s="1"/>
      <c r="P185" s="21"/>
      <c r="Q185" s="27"/>
      <c r="R185" s="27"/>
      <c r="S185" s="21"/>
      <c r="Z185">
        <v>0</v>
      </c>
    </row>
    <row r="186" spans="1:26" ht="24.95" customHeight="1" x14ac:dyDescent="0.25">
      <c r="A186" s="25"/>
      <c r="B186" s="22" t="s">
        <v>331</v>
      </c>
      <c r="C186" s="26" t="s">
        <v>338</v>
      </c>
      <c r="D186" s="22" t="s">
        <v>339</v>
      </c>
      <c r="E186" s="22" t="s">
        <v>106</v>
      </c>
      <c r="F186" s="23">
        <v>16</v>
      </c>
      <c r="G186" s="24">
        <v>0</v>
      </c>
      <c r="H186" s="24">
        <v>0</v>
      </c>
      <c r="I186" s="24">
        <f t="shared" si="38"/>
        <v>0</v>
      </c>
      <c r="J186" s="22">
        <f t="shared" si="39"/>
        <v>0</v>
      </c>
      <c r="K186" s="1">
        <f t="shared" si="40"/>
        <v>0</v>
      </c>
      <c r="L186" s="1">
        <f t="shared" si="41"/>
        <v>0</v>
      </c>
      <c r="M186" s="1">
        <f t="shared" si="42"/>
        <v>0</v>
      </c>
      <c r="N186" s="1">
        <v>0</v>
      </c>
      <c r="O186" s="1"/>
      <c r="P186" s="21">
        <f>ROUND(F186*(R186),3)</f>
        <v>0</v>
      </c>
      <c r="Q186" s="27"/>
      <c r="R186" s="27">
        <v>1.0000000000000001E-5</v>
      </c>
      <c r="S186" s="21"/>
      <c r="Z186">
        <v>0</v>
      </c>
    </row>
    <row r="187" spans="1:26" ht="24.95" customHeight="1" x14ac:dyDescent="0.25">
      <c r="A187" s="25"/>
      <c r="B187" s="22" t="s">
        <v>101</v>
      </c>
      <c r="C187" s="26" t="s">
        <v>340</v>
      </c>
      <c r="D187" s="22" t="s">
        <v>341</v>
      </c>
      <c r="E187" s="22" t="s">
        <v>106</v>
      </c>
      <c r="F187" s="23">
        <v>3</v>
      </c>
      <c r="G187" s="24">
        <v>0</v>
      </c>
      <c r="H187" s="24">
        <v>0</v>
      </c>
      <c r="I187" s="24">
        <f t="shared" si="38"/>
        <v>0</v>
      </c>
      <c r="J187" s="22">
        <f t="shared" si="39"/>
        <v>0</v>
      </c>
      <c r="K187" s="1">
        <f t="shared" si="40"/>
        <v>0</v>
      </c>
      <c r="L187" s="1">
        <f t="shared" si="41"/>
        <v>0</v>
      </c>
      <c r="M187" s="1">
        <f t="shared" si="42"/>
        <v>0</v>
      </c>
      <c r="N187" s="1">
        <v>0</v>
      </c>
      <c r="O187" s="1"/>
      <c r="P187" s="21">
        <f>ROUND(F187*(R187),3)</f>
        <v>3.0000000000000001E-3</v>
      </c>
      <c r="Q187" s="27"/>
      <c r="R187" s="27">
        <v>8.9999999999999998E-4</v>
      </c>
      <c r="S187" s="21"/>
      <c r="Z187">
        <v>0</v>
      </c>
    </row>
    <row r="188" spans="1:26" ht="24.95" customHeight="1" x14ac:dyDescent="0.25">
      <c r="A188" s="25"/>
      <c r="B188" s="22" t="s">
        <v>101</v>
      </c>
      <c r="C188" s="26" t="s">
        <v>342</v>
      </c>
      <c r="D188" s="22" t="s">
        <v>343</v>
      </c>
      <c r="E188" s="22" t="s">
        <v>106</v>
      </c>
      <c r="F188" s="23">
        <v>13</v>
      </c>
      <c r="G188" s="24">
        <v>0</v>
      </c>
      <c r="H188" s="24">
        <v>0</v>
      </c>
      <c r="I188" s="24">
        <f t="shared" si="38"/>
        <v>0</v>
      </c>
      <c r="J188" s="22">
        <f t="shared" si="39"/>
        <v>0</v>
      </c>
      <c r="K188" s="1">
        <f t="shared" si="40"/>
        <v>0</v>
      </c>
      <c r="L188" s="1">
        <f t="shared" si="41"/>
        <v>0</v>
      </c>
      <c r="M188" s="1">
        <f t="shared" si="42"/>
        <v>0</v>
      </c>
      <c r="N188" s="1">
        <v>0</v>
      </c>
      <c r="O188" s="1"/>
      <c r="P188" s="21">
        <f>ROUND(F188*(R188),3)</f>
        <v>1.6E-2</v>
      </c>
      <c r="Q188" s="27"/>
      <c r="R188" s="27">
        <v>1.1999999999999999E-3</v>
      </c>
      <c r="S188" s="21"/>
      <c r="Z188">
        <v>0</v>
      </c>
    </row>
    <row r="189" spans="1:26" ht="24.95" customHeight="1" x14ac:dyDescent="0.25">
      <c r="A189" s="25"/>
      <c r="B189" s="22" t="s">
        <v>331</v>
      </c>
      <c r="C189" s="26" t="s">
        <v>344</v>
      </c>
      <c r="D189" s="22" t="s">
        <v>345</v>
      </c>
      <c r="E189" s="22" t="s">
        <v>151</v>
      </c>
      <c r="F189" s="23">
        <v>0.11846000000000001</v>
      </c>
      <c r="G189" s="24">
        <v>0</v>
      </c>
      <c r="H189" s="24">
        <v>0</v>
      </c>
      <c r="I189" s="24">
        <f t="shared" si="38"/>
        <v>0</v>
      </c>
      <c r="J189" s="22">
        <f t="shared" si="39"/>
        <v>0</v>
      </c>
      <c r="K189" s="1">
        <f t="shared" si="40"/>
        <v>0</v>
      </c>
      <c r="L189" s="1">
        <f t="shared" si="41"/>
        <v>0</v>
      </c>
      <c r="M189" s="1">
        <f t="shared" si="42"/>
        <v>0</v>
      </c>
      <c r="N189" s="1">
        <v>0</v>
      </c>
      <c r="O189" s="1"/>
      <c r="P189" s="21"/>
      <c r="Q189" s="27"/>
      <c r="R189" s="27"/>
      <c r="S189" s="21"/>
      <c r="Z189">
        <v>0</v>
      </c>
    </row>
    <row r="190" spans="1:26" x14ac:dyDescent="0.25">
      <c r="A190" s="12"/>
      <c r="B190" s="12"/>
      <c r="C190" s="12"/>
      <c r="D190" s="12" t="s">
        <v>23</v>
      </c>
      <c r="E190" s="12"/>
      <c r="F190" s="21"/>
      <c r="G190" s="14">
        <v>247</v>
      </c>
      <c r="H190" s="14">
        <v>717.32</v>
      </c>
      <c r="I190" s="14">
        <v>964.32</v>
      </c>
      <c r="J190" s="12"/>
      <c r="K190" s="12"/>
      <c r="L190" s="12">
        <f>ROUND((SUM(L181:L189))/1,2)</f>
        <v>0</v>
      </c>
      <c r="M190" s="12">
        <f>ROUND((SUM(M181:M189))/1,2)</f>
        <v>0</v>
      </c>
      <c r="N190" s="12"/>
      <c r="O190" s="12"/>
      <c r="P190" s="28">
        <f>ROUND((SUM(P181:P189))/1,2)</f>
        <v>0.12</v>
      </c>
      <c r="Q190" s="10"/>
      <c r="R190" s="10"/>
      <c r="S190" s="28">
        <f>ROUND((SUM(S181:S189))/1,2)</f>
        <v>0.01</v>
      </c>
      <c r="T190" s="10"/>
      <c r="U190" s="10"/>
      <c r="V190" s="10"/>
      <c r="W190" s="10"/>
      <c r="X190" s="10"/>
      <c r="Y190" s="10"/>
      <c r="Z190" s="10"/>
    </row>
    <row r="191" spans="1:26" x14ac:dyDescent="0.25">
      <c r="A191" s="1"/>
      <c r="B191" s="1"/>
      <c r="C191" s="1"/>
      <c r="D191" s="1"/>
      <c r="E191" s="1"/>
      <c r="F191" s="17"/>
      <c r="G191" s="7"/>
      <c r="H191" s="7"/>
      <c r="I191" s="7"/>
      <c r="J191" s="1"/>
      <c r="K191" s="1"/>
      <c r="L191" s="1"/>
      <c r="M191" s="1"/>
      <c r="N191" s="1"/>
      <c r="O191" s="1"/>
      <c r="P191" s="1"/>
      <c r="S191" s="1"/>
    </row>
    <row r="192" spans="1:26" x14ac:dyDescent="0.25">
      <c r="A192" s="12"/>
      <c r="B192" s="12"/>
      <c r="C192" s="12"/>
      <c r="D192" s="12" t="s">
        <v>24</v>
      </c>
      <c r="E192" s="12"/>
      <c r="F192" s="21"/>
      <c r="G192" s="13"/>
      <c r="H192" s="13"/>
      <c r="I192" s="13"/>
      <c r="J192" s="12"/>
      <c r="K192" s="12"/>
      <c r="L192" s="12"/>
      <c r="M192" s="12"/>
      <c r="N192" s="12"/>
      <c r="O192" s="12"/>
      <c r="P192" s="12"/>
      <c r="Q192" s="10"/>
      <c r="R192" s="10"/>
      <c r="S192" s="12"/>
      <c r="T192" s="10"/>
      <c r="U192" s="10"/>
      <c r="V192" s="10"/>
      <c r="W192" s="10"/>
      <c r="X192" s="10"/>
      <c r="Y192" s="10"/>
      <c r="Z192" s="10"/>
    </row>
    <row r="193" spans="1:26" ht="24.95" customHeight="1" x14ac:dyDescent="0.25">
      <c r="A193" s="25"/>
      <c r="B193" s="22" t="s">
        <v>346</v>
      </c>
      <c r="C193" s="26" t="s">
        <v>347</v>
      </c>
      <c r="D193" s="22" t="s">
        <v>348</v>
      </c>
      <c r="E193" s="22" t="s">
        <v>88</v>
      </c>
      <c r="F193" s="23">
        <v>120.54</v>
      </c>
      <c r="G193" s="24">
        <v>0</v>
      </c>
      <c r="H193" s="24">
        <v>0</v>
      </c>
      <c r="I193" s="24">
        <f t="shared" ref="I193:I208" si="43">ROUND(F193*(G193+H193),2)</f>
        <v>0</v>
      </c>
      <c r="J193" s="22">
        <f t="shared" ref="J193:J208" si="44">ROUND(F193*(N193),2)</f>
        <v>0</v>
      </c>
      <c r="K193" s="1">
        <f t="shared" ref="K193:K208" si="45">ROUND(F193*(O193),2)</f>
        <v>0</v>
      </c>
      <c r="L193" s="1">
        <f t="shared" ref="L193:L208" si="46">ROUND(F193*(G193),2)</f>
        <v>0</v>
      </c>
      <c r="M193" s="1">
        <f t="shared" ref="M193:M208" si="47">ROUND(F193*(H193),2)</f>
        <v>0</v>
      </c>
      <c r="N193" s="1">
        <v>0</v>
      </c>
      <c r="O193" s="1"/>
      <c r="P193" s="21"/>
      <c r="Q193" s="27"/>
      <c r="R193" s="27"/>
      <c r="S193" s="21"/>
      <c r="Z193">
        <v>0</v>
      </c>
    </row>
    <row r="194" spans="1:26" ht="24.95" customHeight="1" x14ac:dyDescent="0.25">
      <c r="A194" s="25"/>
      <c r="B194" s="22" t="s">
        <v>101</v>
      </c>
      <c r="C194" s="26" t="s">
        <v>349</v>
      </c>
      <c r="D194" s="22" t="s">
        <v>350</v>
      </c>
      <c r="E194" s="22" t="s">
        <v>106</v>
      </c>
      <c r="F194" s="23">
        <v>2</v>
      </c>
      <c r="G194" s="24">
        <v>0</v>
      </c>
      <c r="H194" s="24">
        <v>0</v>
      </c>
      <c r="I194" s="24">
        <f t="shared" si="43"/>
        <v>0</v>
      </c>
      <c r="J194" s="22">
        <f t="shared" si="44"/>
        <v>0</v>
      </c>
      <c r="K194" s="1">
        <f t="shared" si="45"/>
        <v>0</v>
      </c>
      <c r="L194" s="1">
        <f t="shared" si="46"/>
        <v>0</v>
      </c>
      <c r="M194" s="1">
        <f t="shared" si="47"/>
        <v>0</v>
      </c>
      <c r="N194" s="1">
        <v>0</v>
      </c>
      <c r="O194" s="1"/>
      <c r="P194" s="21">
        <f t="shared" ref="P194:P207" si="48">ROUND(F194*(R194),3)</f>
        <v>0.13200000000000001</v>
      </c>
      <c r="Q194" s="27"/>
      <c r="R194" s="27">
        <v>6.6129999999999994E-2</v>
      </c>
      <c r="S194" s="21"/>
      <c r="Z194">
        <v>0</v>
      </c>
    </row>
    <row r="195" spans="1:26" ht="24.95" customHeight="1" x14ac:dyDescent="0.25">
      <c r="A195" s="25"/>
      <c r="B195" s="22" t="s">
        <v>101</v>
      </c>
      <c r="C195" s="26" t="s">
        <v>351</v>
      </c>
      <c r="D195" s="22" t="s">
        <v>352</v>
      </c>
      <c r="E195" s="22" t="s">
        <v>106</v>
      </c>
      <c r="F195" s="23">
        <v>3</v>
      </c>
      <c r="G195" s="24">
        <v>0</v>
      </c>
      <c r="H195" s="24">
        <v>0</v>
      </c>
      <c r="I195" s="24">
        <f t="shared" si="43"/>
        <v>0</v>
      </c>
      <c r="J195" s="22">
        <f t="shared" si="44"/>
        <v>0</v>
      </c>
      <c r="K195" s="1">
        <f t="shared" si="45"/>
        <v>0</v>
      </c>
      <c r="L195" s="1">
        <f t="shared" si="46"/>
        <v>0</v>
      </c>
      <c r="M195" s="1">
        <f t="shared" si="47"/>
        <v>0</v>
      </c>
      <c r="N195" s="1">
        <v>0</v>
      </c>
      <c r="O195" s="1"/>
      <c r="P195" s="21">
        <f t="shared" si="48"/>
        <v>0.20200000000000001</v>
      </c>
      <c r="Q195" s="27"/>
      <c r="R195" s="27">
        <v>6.7489999999999994E-2</v>
      </c>
      <c r="S195" s="21"/>
      <c r="Z195">
        <v>0</v>
      </c>
    </row>
    <row r="196" spans="1:26" ht="24.95" customHeight="1" x14ac:dyDescent="0.25">
      <c r="A196" s="25"/>
      <c r="B196" s="22" t="s">
        <v>101</v>
      </c>
      <c r="C196" s="26" t="s">
        <v>353</v>
      </c>
      <c r="D196" s="22" t="s">
        <v>354</v>
      </c>
      <c r="E196" s="22" t="s">
        <v>106</v>
      </c>
      <c r="F196" s="23">
        <v>1</v>
      </c>
      <c r="G196" s="24">
        <v>0</v>
      </c>
      <c r="H196" s="24">
        <v>0</v>
      </c>
      <c r="I196" s="24">
        <f t="shared" si="43"/>
        <v>0</v>
      </c>
      <c r="J196" s="22">
        <f t="shared" si="44"/>
        <v>0</v>
      </c>
      <c r="K196" s="1">
        <f t="shared" si="45"/>
        <v>0</v>
      </c>
      <c r="L196" s="1">
        <f t="shared" si="46"/>
        <v>0</v>
      </c>
      <c r="M196" s="1">
        <f t="shared" si="47"/>
        <v>0</v>
      </c>
      <c r="N196" s="1">
        <v>0</v>
      </c>
      <c r="O196" s="1"/>
      <c r="P196" s="21">
        <f t="shared" si="48"/>
        <v>7.0000000000000007E-2</v>
      </c>
      <c r="Q196" s="27"/>
      <c r="R196" s="27">
        <v>7.0239999999999997E-2</v>
      </c>
      <c r="S196" s="21"/>
      <c r="Z196">
        <v>0</v>
      </c>
    </row>
    <row r="197" spans="1:26" ht="24.95" customHeight="1" x14ac:dyDescent="0.25">
      <c r="A197" s="25"/>
      <c r="B197" s="22" t="s">
        <v>101</v>
      </c>
      <c r="C197" s="26" t="s">
        <v>355</v>
      </c>
      <c r="D197" s="22" t="s">
        <v>356</v>
      </c>
      <c r="E197" s="22" t="s">
        <v>106</v>
      </c>
      <c r="F197" s="23">
        <v>1</v>
      </c>
      <c r="G197" s="24">
        <v>0</v>
      </c>
      <c r="H197" s="24">
        <v>0</v>
      </c>
      <c r="I197" s="24">
        <f t="shared" si="43"/>
        <v>0</v>
      </c>
      <c r="J197" s="22">
        <f t="shared" si="44"/>
        <v>0</v>
      </c>
      <c r="K197" s="1">
        <f t="shared" si="45"/>
        <v>0</v>
      </c>
      <c r="L197" s="1">
        <f t="shared" si="46"/>
        <v>0</v>
      </c>
      <c r="M197" s="1">
        <f t="shared" si="47"/>
        <v>0</v>
      </c>
      <c r="N197" s="1">
        <v>0</v>
      </c>
      <c r="O197" s="1"/>
      <c r="P197" s="21">
        <f t="shared" si="48"/>
        <v>7.1999999999999995E-2</v>
      </c>
      <c r="Q197" s="27"/>
      <c r="R197" s="27">
        <v>7.1599999999999997E-2</v>
      </c>
      <c r="S197" s="21"/>
      <c r="Z197">
        <v>0</v>
      </c>
    </row>
    <row r="198" spans="1:26" ht="24.95" customHeight="1" x14ac:dyDescent="0.25">
      <c r="A198" s="25"/>
      <c r="B198" s="22" t="s">
        <v>101</v>
      </c>
      <c r="C198" s="26" t="s">
        <v>357</v>
      </c>
      <c r="D198" s="22" t="s">
        <v>358</v>
      </c>
      <c r="E198" s="22" t="s">
        <v>106</v>
      </c>
      <c r="F198" s="23">
        <v>1</v>
      </c>
      <c r="G198" s="24">
        <v>0</v>
      </c>
      <c r="H198" s="24">
        <v>0</v>
      </c>
      <c r="I198" s="24">
        <f t="shared" si="43"/>
        <v>0</v>
      </c>
      <c r="J198" s="22">
        <f t="shared" si="44"/>
        <v>0</v>
      </c>
      <c r="K198" s="1">
        <f t="shared" si="45"/>
        <v>0</v>
      </c>
      <c r="L198" s="1">
        <f t="shared" si="46"/>
        <v>0</v>
      </c>
      <c r="M198" s="1">
        <f t="shared" si="47"/>
        <v>0</v>
      </c>
      <c r="N198" s="1">
        <v>0</v>
      </c>
      <c r="O198" s="1"/>
      <c r="P198" s="21">
        <f t="shared" si="48"/>
        <v>0.04</v>
      </c>
      <c r="Q198" s="27"/>
      <c r="R198" s="27">
        <v>3.9609999999999999E-2</v>
      </c>
      <c r="S198" s="21"/>
      <c r="Z198">
        <v>0</v>
      </c>
    </row>
    <row r="199" spans="1:26" ht="24.95" customHeight="1" x14ac:dyDescent="0.25">
      <c r="A199" s="25"/>
      <c r="B199" s="22" t="s">
        <v>101</v>
      </c>
      <c r="C199" s="26" t="s">
        <v>357</v>
      </c>
      <c r="D199" s="22" t="s">
        <v>359</v>
      </c>
      <c r="E199" s="22" t="s">
        <v>106</v>
      </c>
      <c r="F199" s="23">
        <v>2</v>
      </c>
      <c r="G199" s="24">
        <v>0</v>
      </c>
      <c r="H199" s="24">
        <v>0</v>
      </c>
      <c r="I199" s="24">
        <f t="shared" si="43"/>
        <v>0</v>
      </c>
      <c r="J199" s="22">
        <f t="shared" si="44"/>
        <v>0</v>
      </c>
      <c r="K199" s="1">
        <f t="shared" si="45"/>
        <v>0</v>
      </c>
      <c r="L199" s="1">
        <f t="shared" si="46"/>
        <v>0</v>
      </c>
      <c r="M199" s="1">
        <f t="shared" si="47"/>
        <v>0</v>
      </c>
      <c r="N199" s="1">
        <v>0</v>
      </c>
      <c r="O199" s="1"/>
      <c r="P199" s="21">
        <f t="shared" si="48"/>
        <v>7.9000000000000001E-2</v>
      </c>
      <c r="Q199" s="27"/>
      <c r="R199" s="27">
        <v>3.9609999999999999E-2</v>
      </c>
      <c r="S199" s="21"/>
      <c r="Z199">
        <v>0</v>
      </c>
    </row>
    <row r="200" spans="1:26" ht="24.95" customHeight="1" x14ac:dyDescent="0.25">
      <c r="A200" s="25"/>
      <c r="B200" s="22" t="s">
        <v>101</v>
      </c>
      <c r="C200" s="26" t="s">
        <v>360</v>
      </c>
      <c r="D200" s="22" t="s">
        <v>361</v>
      </c>
      <c r="E200" s="22" t="s">
        <v>106</v>
      </c>
      <c r="F200" s="23">
        <v>1</v>
      </c>
      <c r="G200" s="24">
        <v>0</v>
      </c>
      <c r="H200" s="24">
        <v>0</v>
      </c>
      <c r="I200" s="24">
        <f t="shared" si="43"/>
        <v>0</v>
      </c>
      <c r="J200" s="22">
        <f t="shared" si="44"/>
        <v>0</v>
      </c>
      <c r="K200" s="1">
        <f t="shared" si="45"/>
        <v>0</v>
      </c>
      <c r="L200" s="1">
        <f t="shared" si="46"/>
        <v>0</v>
      </c>
      <c r="M200" s="1">
        <f t="shared" si="47"/>
        <v>0</v>
      </c>
      <c r="N200" s="1">
        <v>0</v>
      </c>
      <c r="O200" s="1"/>
      <c r="P200" s="21">
        <f t="shared" si="48"/>
        <v>4.1000000000000002E-2</v>
      </c>
      <c r="Q200" s="27"/>
      <c r="R200" s="27">
        <v>4.086E-2</v>
      </c>
      <c r="S200" s="21"/>
      <c r="Z200">
        <v>0</v>
      </c>
    </row>
    <row r="201" spans="1:26" ht="24.95" customHeight="1" x14ac:dyDescent="0.25">
      <c r="A201" s="25"/>
      <c r="B201" s="22" t="s">
        <v>101</v>
      </c>
      <c r="C201" s="26" t="s">
        <v>362</v>
      </c>
      <c r="D201" s="22" t="s">
        <v>363</v>
      </c>
      <c r="E201" s="22" t="s">
        <v>106</v>
      </c>
      <c r="F201" s="23">
        <v>1</v>
      </c>
      <c r="G201" s="24">
        <v>0</v>
      </c>
      <c r="H201" s="24">
        <v>0</v>
      </c>
      <c r="I201" s="24">
        <f t="shared" si="43"/>
        <v>0</v>
      </c>
      <c r="J201" s="22">
        <f t="shared" si="44"/>
        <v>0</v>
      </c>
      <c r="K201" s="1">
        <f t="shared" si="45"/>
        <v>0</v>
      </c>
      <c r="L201" s="1">
        <f t="shared" si="46"/>
        <v>0</v>
      </c>
      <c r="M201" s="1">
        <f t="shared" si="47"/>
        <v>0</v>
      </c>
      <c r="N201" s="1">
        <v>0</v>
      </c>
      <c r="O201" s="1"/>
      <c r="P201" s="21">
        <f t="shared" si="48"/>
        <v>2.9000000000000001E-2</v>
      </c>
      <c r="Q201" s="27"/>
      <c r="R201" s="27">
        <v>2.913E-2</v>
      </c>
      <c r="S201" s="21"/>
      <c r="Z201">
        <v>0</v>
      </c>
    </row>
    <row r="202" spans="1:26" ht="24.95" customHeight="1" x14ac:dyDescent="0.25">
      <c r="A202" s="25"/>
      <c r="B202" s="22" t="s">
        <v>101</v>
      </c>
      <c r="C202" s="26" t="s">
        <v>364</v>
      </c>
      <c r="D202" s="22" t="s">
        <v>365</v>
      </c>
      <c r="E202" s="22" t="s">
        <v>106</v>
      </c>
      <c r="F202" s="23">
        <v>1</v>
      </c>
      <c r="G202" s="24">
        <v>0</v>
      </c>
      <c r="H202" s="24">
        <v>0</v>
      </c>
      <c r="I202" s="24">
        <f t="shared" si="43"/>
        <v>0</v>
      </c>
      <c r="J202" s="22">
        <f t="shared" si="44"/>
        <v>0</v>
      </c>
      <c r="K202" s="1">
        <f t="shared" si="45"/>
        <v>0</v>
      </c>
      <c r="L202" s="1">
        <f t="shared" si="46"/>
        <v>0</v>
      </c>
      <c r="M202" s="1">
        <f t="shared" si="47"/>
        <v>0</v>
      </c>
      <c r="N202" s="1">
        <v>0</v>
      </c>
      <c r="O202" s="1"/>
      <c r="P202" s="21">
        <f t="shared" si="48"/>
        <v>2.3E-2</v>
      </c>
      <c r="Q202" s="27"/>
      <c r="R202" s="27">
        <v>2.2749999999999999E-2</v>
      </c>
      <c r="S202" s="21"/>
      <c r="Z202">
        <v>0</v>
      </c>
    </row>
    <row r="203" spans="1:26" ht="24.95" customHeight="1" x14ac:dyDescent="0.25">
      <c r="A203" s="25"/>
      <c r="B203" s="22" t="s">
        <v>101</v>
      </c>
      <c r="C203" s="26" t="s">
        <v>366</v>
      </c>
      <c r="D203" s="22" t="s">
        <v>367</v>
      </c>
      <c r="E203" s="22" t="s">
        <v>106</v>
      </c>
      <c r="F203" s="23">
        <v>1</v>
      </c>
      <c r="G203" s="24">
        <v>0</v>
      </c>
      <c r="H203" s="24">
        <v>0</v>
      </c>
      <c r="I203" s="24">
        <f t="shared" si="43"/>
        <v>0</v>
      </c>
      <c r="J203" s="22">
        <f t="shared" si="44"/>
        <v>0</v>
      </c>
      <c r="K203" s="1">
        <f t="shared" si="45"/>
        <v>0</v>
      </c>
      <c r="L203" s="1">
        <f t="shared" si="46"/>
        <v>0</v>
      </c>
      <c r="M203" s="1">
        <f t="shared" si="47"/>
        <v>0</v>
      </c>
      <c r="N203" s="1">
        <v>0</v>
      </c>
      <c r="O203" s="1"/>
      <c r="P203" s="21">
        <f t="shared" si="48"/>
        <v>5.7000000000000002E-2</v>
      </c>
      <c r="Q203" s="27"/>
      <c r="R203" s="27">
        <v>5.731E-2</v>
      </c>
      <c r="S203" s="21"/>
      <c r="Z203">
        <v>0</v>
      </c>
    </row>
    <row r="204" spans="1:26" ht="24.95" customHeight="1" x14ac:dyDescent="0.25">
      <c r="A204" s="25"/>
      <c r="B204" s="22" t="s">
        <v>101</v>
      </c>
      <c r="C204" s="26" t="s">
        <v>368</v>
      </c>
      <c r="D204" s="22" t="s">
        <v>369</v>
      </c>
      <c r="E204" s="22" t="s">
        <v>106</v>
      </c>
      <c r="F204" s="23">
        <v>1</v>
      </c>
      <c r="G204" s="24">
        <v>0</v>
      </c>
      <c r="H204" s="24">
        <v>0</v>
      </c>
      <c r="I204" s="24">
        <f t="shared" si="43"/>
        <v>0</v>
      </c>
      <c r="J204" s="22">
        <f t="shared" si="44"/>
        <v>0</v>
      </c>
      <c r="K204" s="1">
        <f t="shared" si="45"/>
        <v>0</v>
      </c>
      <c r="L204" s="1">
        <f t="shared" si="46"/>
        <v>0</v>
      </c>
      <c r="M204" s="1">
        <f t="shared" si="47"/>
        <v>0</v>
      </c>
      <c r="N204" s="1">
        <v>0</v>
      </c>
      <c r="O204" s="1"/>
      <c r="P204" s="21">
        <f t="shared" si="48"/>
        <v>3.7999999999999999E-2</v>
      </c>
      <c r="Q204" s="27"/>
      <c r="R204" s="27">
        <v>3.7909999999999999E-2</v>
      </c>
      <c r="S204" s="21"/>
      <c r="Z204">
        <v>0</v>
      </c>
    </row>
    <row r="205" spans="1:26" ht="24.95" customHeight="1" x14ac:dyDescent="0.25">
      <c r="A205" s="25"/>
      <c r="B205" s="22" t="s">
        <v>101</v>
      </c>
      <c r="C205" s="26" t="s">
        <v>353</v>
      </c>
      <c r="D205" s="22" t="s">
        <v>370</v>
      </c>
      <c r="E205" s="22" t="s">
        <v>106</v>
      </c>
      <c r="F205" s="23">
        <v>1</v>
      </c>
      <c r="G205" s="24">
        <v>0</v>
      </c>
      <c r="H205" s="24">
        <v>0</v>
      </c>
      <c r="I205" s="24">
        <f t="shared" si="43"/>
        <v>0</v>
      </c>
      <c r="J205" s="22">
        <f t="shared" si="44"/>
        <v>0</v>
      </c>
      <c r="K205" s="1">
        <f t="shared" si="45"/>
        <v>0</v>
      </c>
      <c r="L205" s="1">
        <f t="shared" si="46"/>
        <v>0</v>
      </c>
      <c r="M205" s="1">
        <f t="shared" si="47"/>
        <v>0</v>
      </c>
      <c r="N205" s="1">
        <v>0</v>
      </c>
      <c r="O205" s="1"/>
      <c r="P205" s="21">
        <f t="shared" si="48"/>
        <v>7.0000000000000007E-2</v>
      </c>
      <c r="Q205" s="27"/>
      <c r="R205" s="27">
        <v>7.0239999999999997E-2</v>
      </c>
      <c r="S205" s="21"/>
      <c r="Z205">
        <v>0</v>
      </c>
    </row>
    <row r="206" spans="1:26" ht="24.95" customHeight="1" x14ac:dyDescent="0.25">
      <c r="A206" s="25"/>
      <c r="B206" s="22" t="s">
        <v>101</v>
      </c>
      <c r="C206" s="26" t="s">
        <v>371</v>
      </c>
      <c r="D206" s="22" t="s">
        <v>372</v>
      </c>
      <c r="E206" s="22" t="s">
        <v>106</v>
      </c>
      <c r="F206" s="23">
        <v>3</v>
      </c>
      <c r="G206" s="24">
        <v>0</v>
      </c>
      <c r="H206" s="24">
        <v>0</v>
      </c>
      <c r="I206" s="24">
        <f t="shared" si="43"/>
        <v>0</v>
      </c>
      <c r="J206" s="22">
        <f t="shared" si="44"/>
        <v>0</v>
      </c>
      <c r="K206" s="1">
        <f t="shared" si="45"/>
        <v>0</v>
      </c>
      <c r="L206" s="1">
        <f t="shared" si="46"/>
        <v>0</v>
      </c>
      <c r="M206" s="1">
        <f t="shared" si="47"/>
        <v>0</v>
      </c>
      <c r="N206" s="1">
        <v>0</v>
      </c>
      <c r="O206" s="1"/>
      <c r="P206" s="21">
        <f t="shared" si="48"/>
        <v>0.127</v>
      </c>
      <c r="Q206" s="27"/>
      <c r="R206" s="27">
        <v>4.2220000000000001E-2</v>
      </c>
      <c r="S206" s="21"/>
      <c r="Z206">
        <v>0</v>
      </c>
    </row>
    <row r="207" spans="1:26" ht="24.95" customHeight="1" x14ac:dyDescent="0.25">
      <c r="A207" s="25"/>
      <c r="B207" s="22" t="s">
        <v>276</v>
      </c>
      <c r="C207" s="26" t="s">
        <v>373</v>
      </c>
      <c r="D207" s="22" t="s">
        <v>374</v>
      </c>
      <c r="E207" s="22" t="s">
        <v>88</v>
      </c>
      <c r="F207" s="23">
        <v>5.44</v>
      </c>
      <c r="G207" s="24">
        <v>0</v>
      </c>
      <c r="H207" s="24">
        <v>0</v>
      </c>
      <c r="I207" s="24">
        <f t="shared" si="43"/>
        <v>0</v>
      </c>
      <c r="J207" s="22">
        <f t="shared" si="44"/>
        <v>0</v>
      </c>
      <c r="K207" s="1">
        <f t="shared" si="45"/>
        <v>0</v>
      </c>
      <c r="L207" s="1">
        <f t="shared" si="46"/>
        <v>0</v>
      </c>
      <c r="M207" s="1">
        <f t="shared" si="47"/>
        <v>0</v>
      </c>
      <c r="N207" s="1">
        <v>0</v>
      </c>
      <c r="O207" s="1"/>
      <c r="P207" s="21">
        <f t="shared" si="48"/>
        <v>0.109</v>
      </c>
      <c r="Q207" s="27"/>
      <c r="R207" s="27">
        <v>0.02</v>
      </c>
      <c r="S207" s="21"/>
      <c r="Z207">
        <v>0</v>
      </c>
    </row>
    <row r="208" spans="1:26" ht="24.95" customHeight="1" x14ac:dyDescent="0.25">
      <c r="A208" s="25"/>
      <c r="B208" s="22" t="s">
        <v>375</v>
      </c>
      <c r="C208" s="26" t="s">
        <v>376</v>
      </c>
      <c r="D208" s="22" t="s">
        <v>377</v>
      </c>
      <c r="E208" s="22" t="s">
        <v>151</v>
      </c>
      <c r="F208" s="23">
        <v>1.0890599999999999</v>
      </c>
      <c r="G208" s="24">
        <v>0</v>
      </c>
      <c r="H208" s="24">
        <v>0</v>
      </c>
      <c r="I208" s="24">
        <f t="shared" si="43"/>
        <v>0</v>
      </c>
      <c r="J208" s="22">
        <f t="shared" si="44"/>
        <v>0</v>
      </c>
      <c r="K208" s="1">
        <f t="shared" si="45"/>
        <v>0</v>
      </c>
      <c r="L208" s="1">
        <f t="shared" si="46"/>
        <v>0</v>
      </c>
      <c r="M208" s="1">
        <f t="shared" si="47"/>
        <v>0</v>
      </c>
      <c r="N208" s="1">
        <v>0</v>
      </c>
      <c r="O208" s="1"/>
      <c r="P208" s="21"/>
      <c r="Q208" s="27"/>
      <c r="R208" s="27"/>
      <c r="S208" s="21"/>
      <c r="Z208">
        <v>0</v>
      </c>
    </row>
    <row r="209" spans="1:26" x14ac:dyDescent="0.25">
      <c r="A209" s="12"/>
      <c r="B209" s="12"/>
      <c r="C209" s="12"/>
      <c r="D209" s="12" t="s">
        <v>24</v>
      </c>
      <c r="E209" s="12"/>
      <c r="F209" s="21"/>
      <c r="G209" s="14" t="s">
        <v>476</v>
      </c>
      <c r="H209" s="14" t="s">
        <v>477</v>
      </c>
      <c r="I209" s="14" t="s">
        <v>478</v>
      </c>
      <c r="J209" s="12"/>
      <c r="K209" s="12"/>
      <c r="L209" s="12">
        <f>ROUND((SUM(L192:L208))/1,2)</f>
        <v>0</v>
      </c>
      <c r="M209" s="12">
        <f>ROUND((SUM(M192:M208))/1,2)</f>
        <v>0</v>
      </c>
      <c r="N209" s="12"/>
      <c r="O209" s="12"/>
      <c r="P209" s="28">
        <f>ROUND((SUM(P192:P208))/1,2)</f>
        <v>1.0900000000000001</v>
      </c>
      <c r="Q209" s="10"/>
      <c r="R209" s="10"/>
      <c r="S209" s="28">
        <f>ROUND((SUM(S192:S208))/1,2)</f>
        <v>0</v>
      </c>
      <c r="T209" s="10"/>
      <c r="U209" s="10"/>
      <c r="V209" s="10"/>
      <c r="W209" s="10"/>
      <c r="X209" s="10"/>
      <c r="Y209" s="10"/>
      <c r="Z209" s="10"/>
    </row>
    <row r="210" spans="1:26" x14ac:dyDescent="0.25">
      <c r="A210" s="1"/>
      <c r="B210" s="1"/>
      <c r="C210" s="1"/>
      <c r="D210" s="1"/>
      <c r="E210" s="1"/>
      <c r="F210" s="17"/>
      <c r="G210" s="7"/>
      <c r="H210" s="7"/>
      <c r="I210" s="7"/>
      <c r="J210" s="1"/>
      <c r="K210" s="1"/>
      <c r="L210" s="1"/>
      <c r="M210" s="1"/>
      <c r="N210" s="1"/>
      <c r="O210" s="1"/>
      <c r="P210" s="1"/>
      <c r="S210" s="1"/>
    </row>
    <row r="211" spans="1:26" x14ac:dyDescent="0.25">
      <c r="A211" s="12"/>
      <c r="B211" s="12"/>
      <c r="C211" s="12"/>
      <c r="D211" s="12" t="s">
        <v>25</v>
      </c>
      <c r="E211" s="12"/>
      <c r="F211" s="21"/>
      <c r="G211" s="13"/>
      <c r="H211" s="13"/>
      <c r="I211" s="13"/>
      <c r="J211" s="12"/>
      <c r="K211" s="12"/>
      <c r="L211" s="12"/>
      <c r="M211" s="12"/>
      <c r="N211" s="12"/>
      <c r="O211" s="12"/>
      <c r="P211" s="12"/>
      <c r="Q211" s="10"/>
      <c r="R211" s="10"/>
      <c r="S211" s="12"/>
      <c r="T211" s="10"/>
      <c r="U211" s="10"/>
      <c r="V211" s="10"/>
      <c r="W211" s="10"/>
      <c r="X211" s="10"/>
      <c r="Y211" s="10"/>
      <c r="Z211" s="10"/>
    </row>
    <row r="212" spans="1:26" ht="35.1" customHeight="1" x14ac:dyDescent="0.25">
      <c r="A212" s="25"/>
      <c r="B212" s="22" t="s">
        <v>378</v>
      </c>
      <c r="C212" s="26" t="s">
        <v>379</v>
      </c>
      <c r="D212" s="22" t="s">
        <v>380</v>
      </c>
      <c r="E212" s="22" t="s">
        <v>63</v>
      </c>
      <c r="F212" s="23">
        <v>86.29</v>
      </c>
      <c r="G212" s="24">
        <v>0</v>
      </c>
      <c r="H212" s="24">
        <v>0</v>
      </c>
      <c r="I212" s="24">
        <f t="shared" ref="I212:I218" si="49">ROUND(F212*(G212+H212),2)</f>
        <v>0</v>
      </c>
      <c r="J212" s="22">
        <f t="shared" ref="J212:J218" si="50">ROUND(F212*(N212),2)</f>
        <v>0</v>
      </c>
      <c r="K212" s="1">
        <f t="shared" ref="K212:K218" si="51">ROUND(F212*(O212),2)</f>
        <v>0</v>
      </c>
      <c r="L212" s="1">
        <f t="shared" ref="L212:L218" si="52">ROUND(F212*(G212),2)</f>
        <v>0</v>
      </c>
      <c r="M212" s="1">
        <f t="shared" ref="M212:M218" si="53">ROUND(F212*(H212),2)</f>
        <v>0</v>
      </c>
      <c r="N212" s="1">
        <v>0</v>
      </c>
      <c r="O212" s="1"/>
      <c r="P212" s="21">
        <f t="shared" ref="P212:P217" si="54">ROUND(F212*(R212),3)</f>
        <v>0.40699999999999997</v>
      </c>
      <c r="Q212" s="27"/>
      <c r="R212" s="27">
        <v>4.7200000000000002E-3</v>
      </c>
      <c r="S212" s="21"/>
      <c r="Z212">
        <v>0</v>
      </c>
    </row>
    <row r="213" spans="1:26" ht="35.1" customHeight="1" x14ac:dyDescent="0.25">
      <c r="A213" s="25"/>
      <c r="B213" s="22" t="s">
        <v>378</v>
      </c>
      <c r="C213" s="26" t="s">
        <v>381</v>
      </c>
      <c r="D213" s="22" t="s">
        <v>382</v>
      </c>
      <c r="E213" s="22" t="s">
        <v>63</v>
      </c>
      <c r="F213" s="23">
        <v>9.57</v>
      </c>
      <c r="G213" s="24">
        <v>0</v>
      </c>
      <c r="H213" s="24">
        <v>0</v>
      </c>
      <c r="I213" s="24">
        <f t="shared" si="49"/>
        <v>0</v>
      </c>
      <c r="J213" s="22">
        <f t="shared" si="50"/>
        <v>0</v>
      </c>
      <c r="K213" s="1">
        <f t="shared" si="51"/>
        <v>0</v>
      </c>
      <c r="L213" s="1">
        <f t="shared" si="52"/>
        <v>0</v>
      </c>
      <c r="M213" s="1">
        <f t="shared" si="53"/>
        <v>0</v>
      </c>
      <c r="N213" s="1">
        <v>0</v>
      </c>
      <c r="O213" s="1"/>
      <c r="P213" s="21">
        <f t="shared" si="54"/>
        <v>4.4999999999999998E-2</v>
      </c>
      <c r="Q213" s="27"/>
      <c r="R213" s="27">
        <v>4.7200000000000002E-3</v>
      </c>
      <c r="S213" s="21"/>
      <c r="Z213">
        <v>0</v>
      </c>
    </row>
    <row r="214" spans="1:26" ht="24.95" customHeight="1" x14ac:dyDescent="0.25">
      <c r="A214" s="25"/>
      <c r="B214" s="22" t="s">
        <v>378</v>
      </c>
      <c r="C214" s="26" t="s">
        <v>383</v>
      </c>
      <c r="D214" s="22" t="s">
        <v>384</v>
      </c>
      <c r="E214" s="22" t="s">
        <v>88</v>
      </c>
      <c r="F214" s="23">
        <v>40.099999999999994</v>
      </c>
      <c r="G214" s="24">
        <v>0</v>
      </c>
      <c r="H214" s="24">
        <v>0</v>
      </c>
      <c r="I214" s="24">
        <f t="shared" si="49"/>
        <v>0</v>
      </c>
      <c r="J214" s="22">
        <f t="shared" si="50"/>
        <v>0</v>
      </c>
      <c r="K214" s="1">
        <f t="shared" si="51"/>
        <v>0</v>
      </c>
      <c r="L214" s="1">
        <f t="shared" si="52"/>
        <v>0</v>
      </c>
      <c r="M214" s="1">
        <f t="shared" si="53"/>
        <v>0</v>
      </c>
      <c r="N214" s="1">
        <v>0</v>
      </c>
      <c r="O214" s="1"/>
      <c r="P214" s="21">
        <f t="shared" si="54"/>
        <v>0.153</v>
      </c>
      <c r="Q214" s="27"/>
      <c r="R214" s="27">
        <v>3.81E-3</v>
      </c>
      <c r="S214" s="21"/>
      <c r="Z214">
        <v>0</v>
      </c>
    </row>
    <row r="215" spans="1:26" ht="24.95" customHeight="1" x14ac:dyDescent="0.25">
      <c r="A215" s="25"/>
      <c r="B215" s="22" t="s">
        <v>378</v>
      </c>
      <c r="C215" s="26" t="s">
        <v>385</v>
      </c>
      <c r="D215" s="22" t="s">
        <v>386</v>
      </c>
      <c r="E215" s="22" t="s">
        <v>63</v>
      </c>
      <c r="F215" s="23">
        <v>14.291550000000001</v>
      </c>
      <c r="G215" s="24">
        <v>0</v>
      </c>
      <c r="H215" s="24">
        <v>0</v>
      </c>
      <c r="I215" s="24">
        <f t="shared" si="49"/>
        <v>0</v>
      </c>
      <c r="J215" s="22">
        <f t="shared" si="50"/>
        <v>0</v>
      </c>
      <c r="K215" s="1">
        <f t="shared" si="51"/>
        <v>0</v>
      </c>
      <c r="L215" s="1">
        <f t="shared" si="52"/>
        <v>0</v>
      </c>
      <c r="M215" s="1">
        <f t="shared" si="53"/>
        <v>0</v>
      </c>
      <c r="N215" s="1">
        <v>0</v>
      </c>
      <c r="O215" s="1"/>
      <c r="P215" s="21">
        <f t="shared" si="54"/>
        <v>8.8999999999999996E-2</v>
      </c>
      <c r="Q215" s="27"/>
      <c r="R215" s="27">
        <v>6.2300000000000003E-3</v>
      </c>
      <c r="S215" s="21"/>
      <c r="Z215">
        <v>0</v>
      </c>
    </row>
    <row r="216" spans="1:26" ht="24.95" customHeight="1" x14ac:dyDescent="0.25">
      <c r="A216" s="25"/>
      <c r="B216" s="22" t="s">
        <v>378</v>
      </c>
      <c r="C216" s="26" t="s">
        <v>387</v>
      </c>
      <c r="D216" s="22" t="s">
        <v>388</v>
      </c>
      <c r="E216" s="22" t="s">
        <v>88</v>
      </c>
      <c r="F216" s="23">
        <v>15.29</v>
      </c>
      <c r="G216" s="24">
        <v>0</v>
      </c>
      <c r="H216" s="24">
        <v>0</v>
      </c>
      <c r="I216" s="24">
        <f t="shared" si="49"/>
        <v>0</v>
      </c>
      <c r="J216" s="22">
        <f t="shared" si="50"/>
        <v>0</v>
      </c>
      <c r="K216" s="1">
        <f t="shared" si="51"/>
        <v>0</v>
      </c>
      <c r="L216" s="1">
        <f t="shared" si="52"/>
        <v>0</v>
      </c>
      <c r="M216" s="1">
        <f t="shared" si="53"/>
        <v>0</v>
      </c>
      <c r="N216" s="1">
        <v>0</v>
      </c>
      <c r="O216" s="1"/>
      <c r="P216" s="21">
        <f t="shared" si="54"/>
        <v>0.01</v>
      </c>
      <c r="Q216" s="27"/>
      <c r="R216" s="27">
        <v>6.8000000000000005E-4</v>
      </c>
      <c r="S216" s="21"/>
      <c r="Z216">
        <v>0</v>
      </c>
    </row>
    <row r="217" spans="1:26" ht="24.95" customHeight="1" x14ac:dyDescent="0.25">
      <c r="A217" s="25"/>
      <c r="B217" s="22" t="s">
        <v>389</v>
      </c>
      <c r="C217" s="26" t="s">
        <v>390</v>
      </c>
      <c r="D217" s="22" t="s">
        <v>391</v>
      </c>
      <c r="E217" s="22" t="s">
        <v>63</v>
      </c>
      <c r="F217" s="23">
        <v>123.78937000000002</v>
      </c>
      <c r="G217" s="24">
        <v>0</v>
      </c>
      <c r="H217" s="24">
        <v>0</v>
      </c>
      <c r="I217" s="24">
        <f t="shared" si="49"/>
        <v>0</v>
      </c>
      <c r="J217" s="22">
        <f t="shared" si="50"/>
        <v>0</v>
      </c>
      <c r="K217" s="1">
        <f t="shared" si="51"/>
        <v>0</v>
      </c>
      <c r="L217" s="1">
        <f t="shared" si="52"/>
        <v>0</v>
      </c>
      <c r="M217" s="1">
        <f t="shared" si="53"/>
        <v>0</v>
      </c>
      <c r="N217" s="1">
        <v>0</v>
      </c>
      <c r="O217" s="1"/>
      <c r="P217" s="21">
        <f t="shared" si="54"/>
        <v>2.476</v>
      </c>
      <c r="Q217" s="27"/>
      <c r="R217" s="27">
        <v>0.02</v>
      </c>
      <c r="S217" s="21"/>
      <c r="Z217">
        <v>0</v>
      </c>
    </row>
    <row r="218" spans="1:26" ht="24.95" customHeight="1" x14ac:dyDescent="0.25">
      <c r="A218" s="25"/>
      <c r="B218" s="22" t="s">
        <v>378</v>
      </c>
      <c r="C218" s="26" t="s">
        <v>392</v>
      </c>
      <c r="D218" s="22" t="s">
        <v>393</v>
      </c>
      <c r="E218" s="22" t="s">
        <v>151</v>
      </c>
      <c r="F218" s="23">
        <v>3.1804611565000003</v>
      </c>
      <c r="G218" s="24">
        <v>0</v>
      </c>
      <c r="H218" s="24">
        <v>0</v>
      </c>
      <c r="I218" s="24">
        <f t="shared" si="49"/>
        <v>0</v>
      </c>
      <c r="J218" s="22">
        <f t="shared" si="50"/>
        <v>0</v>
      </c>
      <c r="K218" s="1">
        <f t="shared" si="51"/>
        <v>0</v>
      </c>
      <c r="L218" s="1">
        <f t="shared" si="52"/>
        <v>0</v>
      </c>
      <c r="M218" s="1">
        <f t="shared" si="53"/>
        <v>0</v>
      </c>
      <c r="N218" s="1">
        <v>0</v>
      </c>
      <c r="O218" s="1"/>
      <c r="P218" s="21"/>
      <c r="Q218" s="27"/>
      <c r="R218" s="27"/>
      <c r="S218" s="21"/>
      <c r="Z218">
        <v>0</v>
      </c>
    </row>
    <row r="219" spans="1:26" x14ac:dyDescent="0.25">
      <c r="A219" s="12"/>
      <c r="B219" s="12"/>
      <c r="C219" s="12"/>
      <c r="D219" s="12" t="s">
        <v>25</v>
      </c>
      <c r="E219" s="12"/>
      <c r="F219" s="21"/>
      <c r="G219" s="14" t="s">
        <v>479</v>
      </c>
      <c r="H219" s="14" t="s">
        <v>480</v>
      </c>
      <c r="I219" s="14" t="s">
        <v>481</v>
      </c>
      <c r="J219" s="12"/>
      <c r="K219" s="12"/>
      <c r="L219" s="12">
        <f>ROUND((SUM(L211:L218))/1,2)</f>
        <v>0</v>
      </c>
      <c r="M219" s="12">
        <f>ROUND((SUM(M211:M218))/1,2)</f>
        <v>0</v>
      </c>
      <c r="N219" s="12"/>
      <c r="O219" s="12"/>
      <c r="P219" s="28">
        <f>ROUND((SUM(P211:P218))/1,2)</f>
        <v>3.18</v>
      </c>
      <c r="Q219" s="10"/>
      <c r="R219" s="10"/>
      <c r="S219" s="28">
        <f>ROUND((SUM(S211:S218))/1,2)</f>
        <v>0</v>
      </c>
      <c r="T219" s="10"/>
      <c r="U219" s="10"/>
      <c r="V219" s="10"/>
      <c r="W219" s="10"/>
      <c r="X219" s="10"/>
      <c r="Y219" s="10"/>
      <c r="Z219" s="10"/>
    </row>
    <row r="220" spans="1:26" x14ac:dyDescent="0.25">
      <c r="A220" s="1"/>
      <c r="B220" s="1"/>
      <c r="C220" s="1"/>
      <c r="D220" s="1"/>
      <c r="E220" s="1"/>
      <c r="F220" s="17"/>
      <c r="G220" s="7"/>
      <c r="H220" s="7"/>
      <c r="I220" s="7"/>
      <c r="J220" s="1"/>
      <c r="K220" s="1"/>
      <c r="L220" s="1"/>
      <c r="M220" s="1"/>
      <c r="N220" s="1"/>
      <c r="O220" s="1"/>
      <c r="P220" s="1"/>
      <c r="S220" s="1"/>
    </row>
    <row r="221" spans="1:26" x14ac:dyDescent="0.25">
      <c r="A221" s="12"/>
      <c r="B221" s="12"/>
      <c r="C221" s="12"/>
      <c r="D221" s="12" t="s">
        <v>26</v>
      </c>
      <c r="E221" s="12"/>
      <c r="F221" s="21"/>
      <c r="G221" s="13"/>
      <c r="H221" s="13"/>
      <c r="I221" s="13"/>
      <c r="J221" s="12"/>
      <c r="K221" s="12"/>
      <c r="L221" s="12"/>
      <c r="M221" s="12"/>
      <c r="N221" s="12"/>
      <c r="O221" s="12"/>
      <c r="P221" s="12"/>
      <c r="Q221" s="10"/>
      <c r="R221" s="10"/>
      <c r="S221" s="12"/>
      <c r="T221" s="10"/>
      <c r="U221" s="10"/>
      <c r="V221" s="10"/>
      <c r="W221" s="10"/>
      <c r="X221" s="10"/>
      <c r="Y221" s="10"/>
      <c r="Z221" s="10"/>
    </row>
    <row r="222" spans="1:26" ht="24.95" customHeight="1" x14ac:dyDescent="0.25">
      <c r="A222" s="25"/>
      <c r="B222" s="22" t="s">
        <v>394</v>
      </c>
      <c r="C222" s="26" t="s">
        <v>395</v>
      </c>
      <c r="D222" s="22" t="s">
        <v>396</v>
      </c>
      <c r="E222" s="22" t="s">
        <v>63</v>
      </c>
      <c r="F222" s="23">
        <v>12.670574999999999</v>
      </c>
      <c r="G222" s="24">
        <v>0</v>
      </c>
      <c r="H222" s="24">
        <v>0</v>
      </c>
      <c r="I222" s="24">
        <f>ROUND(F222*(G222+H222),2)</f>
        <v>0</v>
      </c>
      <c r="J222" s="22">
        <f>ROUND(F222*(N222),2)</f>
        <v>0</v>
      </c>
      <c r="K222" s="1">
        <f>ROUND(F222*(O222),2)</f>
        <v>0</v>
      </c>
      <c r="L222" s="1">
        <f>ROUND(F222*(G222),2)</f>
        <v>0</v>
      </c>
      <c r="M222" s="1">
        <f>ROUND(F222*(H222),2)</f>
        <v>0</v>
      </c>
      <c r="N222" s="1">
        <v>0</v>
      </c>
      <c r="O222" s="1"/>
      <c r="P222" s="21"/>
      <c r="Q222" s="27"/>
      <c r="R222" s="27"/>
      <c r="S222" s="21">
        <f>ROUND(F222*(X222),3)</f>
        <v>0.19</v>
      </c>
      <c r="X222">
        <v>1.4999999999999999E-2</v>
      </c>
      <c r="Z222">
        <v>0</v>
      </c>
    </row>
    <row r="223" spans="1:26" x14ac:dyDescent="0.25">
      <c r="A223" s="12"/>
      <c r="B223" s="12"/>
      <c r="C223" s="12"/>
      <c r="D223" s="12" t="s">
        <v>26</v>
      </c>
      <c r="E223" s="12"/>
      <c r="F223" s="21"/>
      <c r="G223" s="14">
        <v>81.09</v>
      </c>
      <c r="H223" s="14">
        <f>ROUND((SUM(M221:M222))/1,2)</f>
        <v>0</v>
      </c>
      <c r="I223" s="14">
        <v>81.09</v>
      </c>
      <c r="J223" s="12"/>
      <c r="K223" s="12"/>
      <c r="L223" s="12">
        <f>ROUND((SUM(L221:L222))/1,2)</f>
        <v>0</v>
      </c>
      <c r="M223" s="12">
        <f>ROUND((SUM(M221:M222))/1,2)</f>
        <v>0</v>
      </c>
      <c r="N223" s="12"/>
      <c r="O223" s="12"/>
      <c r="P223" s="28">
        <f>ROUND((SUM(P221:P222))/1,2)</f>
        <v>0</v>
      </c>
      <c r="Q223" s="10"/>
      <c r="R223" s="10"/>
      <c r="S223" s="28">
        <f>ROUND((SUM(S221:S222))/1,2)</f>
        <v>0.19</v>
      </c>
      <c r="T223" s="10"/>
      <c r="U223" s="10"/>
      <c r="V223" s="10"/>
      <c r="W223" s="10"/>
      <c r="X223" s="10"/>
      <c r="Y223" s="10"/>
      <c r="Z223" s="10"/>
    </row>
    <row r="224" spans="1:26" x14ac:dyDescent="0.25">
      <c r="A224" s="1"/>
      <c r="B224" s="1"/>
      <c r="C224" s="1"/>
      <c r="D224" s="1"/>
      <c r="E224" s="1"/>
      <c r="F224" s="17"/>
      <c r="G224" s="7"/>
      <c r="H224" s="7"/>
      <c r="I224" s="7"/>
      <c r="J224" s="1"/>
      <c r="K224" s="1"/>
      <c r="L224" s="1"/>
      <c r="M224" s="1"/>
      <c r="N224" s="1"/>
      <c r="O224" s="1"/>
      <c r="P224" s="1"/>
      <c r="S224" s="1"/>
    </row>
    <row r="225" spans="1:26" x14ac:dyDescent="0.25">
      <c r="A225" s="12"/>
      <c r="B225" s="12"/>
      <c r="C225" s="12"/>
      <c r="D225" s="12" t="s">
        <v>27</v>
      </c>
      <c r="E225" s="12"/>
      <c r="F225" s="21"/>
      <c r="G225" s="13"/>
      <c r="H225" s="13"/>
      <c r="I225" s="13"/>
      <c r="J225" s="12"/>
      <c r="K225" s="12"/>
      <c r="L225" s="12"/>
      <c r="M225" s="12"/>
      <c r="N225" s="12"/>
      <c r="O225" s="12"/>
      <c r="P225" s="12"/>
      <c r="Q225" s="10"/>
      <c r="R225" s="10"/>
      <c r="S225" s="12"/>
      <c r="T225" s="10"/>
      <c r="U225" s="10"/>
      <c r="V225" s="10"/>
      <c r="W225" s="10"/>
      <c r="X225" s="10"/>
      <c r="Y225" s="10"/>
      <c r="Z225" s="10"/>
    </row>
    <row r="226" spans="1:26" ht="24.95" customHeight="1" x14ac:dyDescent="0.25">
      <c r="A226" s="25"/>
      <c r="B226" s="22" t="s">
        <v>397</v>
      </c>
      <c r="C226" s="26" t="s">
        <v>398</v>
      </c>
      <c r="D226" s="22" t="s">
        <v>399</v>
      </c>
      <c r="E226" s="22" t="s">
        <v>88</v>
      </c>
      <c r="F226" s="23">
        <v>53.28</v>
      </c>
      <c r="G226" s="24">
        <v>0</v>
      </c>
      <c r="H226" s="24">
        <v>0</v>
      </c>
      <c r="I226" s="24">
        <f t="shared" ref="I226:I236" si="55">ROUND(F226*(G226+H226),2)</f>
        <v>0</v>
      </c>
      <c r="J226" s="22">
        <f t="shared" ref="J226:J236" si="56">ROUND(F226*(N226),2)</f>
        <v>0</v>
      </c>
      <c r="K226" s="1">
        <f t="shared" ref="K226:K236" si="57">ROUND(F226*(O226),2)</f>
        <v>0</v>
      </c>
      <c r="L226" s="1">
        <f t="shared" ref="L226:L236" si="58">ROUND(F226*(G226),2)</f>
        <v>0</v>
      </c>
      <c r="M226" s="1">
        <f t="shared" ref="M226:M236" si="59">ROUND(F226*(H226),2)</f>
        <v>0</v>
      </c>
      <c r="N226" s="1">
        <v>0</v>
      </c>
      <c r="O226" s="1"/>
      <c r="P226" s="21"/>
      <c r="Q226" s="27"/>
      <c r="R226" s="27"/>
      <c r="S226" s="21"/>
      <c r="Z226">
        <v>0</v>
      </c>
    </row>
    <row r="227" spans="1:26" ht="24.95" customHeight="1" x14ac:dyDescent="0.25">
      <c r="A227" s="25"/>
      <c r="B227" s="22" t="s">
        <v>397</v>
      </c>
      <c r="C227" s="26" t="s">
        <v>400</v>
      </c>
      <c r="D227" s="22" t="s">
        <v>401</v>
      </c>
      <c r="E227" s="22" t="s">
        <v>63</v>
      </c>
      <c r="F227" s="23">
        <v>111.14300000000001</v>
      </c>
      <c r="G227" s="24">
        <v>0</v>
      </c>
      <c r="H227" s="24">
        <v>0</v>
      </c>
      <c r="I227" s="24">
        <f t="shared" si="55"/>
        <v>0</v>
      </c>
      <c r="J227" s="22">
        <f t="shared" si="56"/>
        <v>0</v>
      </c>
      <c r="K227" s="1">
        <f t="shared" si="57"/>
        <v>0</v>
      </c>
      <c r="L227" s="1">
        <f t="shared" si="58"/>
        <v>0</v>
      </c>
      <c r="M227" s="1">
        <f t="shared" si="59"/>
        <v>0</v>
      </c>
      <c r="N227" s="1">
        <v>0</v>
      </c>
      <c r="O227" s="1"/>
      <c r="P227" s="21"/>
      <c r="Q227" s="27"/>
      <c r="R227" s="27"/>
      <c r="S227" s="21">
        <f>ROUND(F227*(X227),3)</f>
        <v>0.111</v>
      </c>
      <c r="X227">
        <v>1E-3</v>
      </c>
      <c r="Z227">
        <v>0</v>
      </c>
    </row>
    <row r="228" spans="1:26" ht="24.95" customHeight="1" x14ac:dyDescent="0.25">
      <c r="A228" s="25"/>
      <c r="B228" s="22" t="s">
        <v>394</v>
      </c>
      <c r="C228" s="26" t="s">
        <v>402</v>
      </c>
      <c r="D228" s="22" t="s">
        <v>403</v>
      </c>
      <c r="E228" s="22" t="s">
        <v>88</v>
      </c>
      <c r="F228" s="23">
        <v>65.81</v>
      </c>
      <c r="G228" s="24">
        <v>0</v>
      </c>
      <c r="H228" s="24">
        <v>0</v>
      </c>
      <c r="I228" s="24">
        <f t="shared" si="55"/>
        <v>0</v>
      </c>
      <c r="J228" s="22">
        <f t="shared" si="56"/>
        <v>0</v>
      </c>
      <c r="K228" s="1">
        <f t="shared" si="57"/>
        <v>0</v>
      </c>
      <c r="L228" s="1">
        <f t="shared" si="58"/>
        <v>0</v>
      </c>
      <c r="M228" s="1">
        <f t="shared" si="59"/>
        <v>0</v>
      </c>
      <c r="N228" s="1">
        <v>0</v>
      </c>
      <c r="O228" s="1"/>
      <c r="P228" s="21">
        <f>ROUND(F228*(R228),3)</f>
        <v>1E-3</v>
      </c>
      <c r="Q228" s="27"/>
      <c r="R228" s="27">
        <v>1.0000000000000001E-5</v>
      </c>
      <c r="S228" s="21"/>
      <c r="Z228">
        <v>0</v>
      </c>
    </row>
    <row r="229" spans="1:26" ht="24.95" customHeight="1" x14ac:dyDescent="0.25">
      <c r="A229" s="25"/>
      <c r="B229" s="22" t="s">
        <v>107</v>
      </c>
      <c r="C229" s="26" t="s">
        <v>404</v>
      </c>
      <c r="D229" s="22" t="s">
        <v>405</v>
      </c>
      <c r="E229" s="22" t="s">
        <v>88</v>
      </c>
      <c r="F229" s="23">
        <v>69.100500000000011</v>
      </c>
      <c r="G229" s="24">
        <v>0</v>
      </c>
      <c r="H229" s="24">
        <v>0</v>
      </c>
      <c r="I229" s="24">
        <f t="shared" si="55"/>
        <v>0</v>
      </c>
      <c r="J229" s="22">
        <f t="shared" si="56"/>
        <v>0</v>
      </c>
      <c r="K229" s="1">
        <f t="shared" si="57"/>
        <v>0</v>
      </c>
      <c r="L229" s="1">
        <f t="shared" si="58"/>
        <v>0</v>
      </c>
      <c r="M229" s="1">
        <f t="shared" si="59"/>
        <v>0</v>
      </c>
      <c r="N229" s="1">
        <v>0</v>
      </c>
      <c r="O229" s="1"/>
      <c r="P229" s="21">
        <f>ROUND(F229*(R229),3)</f>
        <v>7.8E-2</v>
      </c>
      <c r="Q229" s="27"/>
      <c r="R229" s="27">
        <v>1.1299999999999999E-3</v>
      </c>
      <c r="S229" s="21"/>
      <c r="Z229">
        <v>0</v>
      </c>
    </row>
    <row r="230" spans="1:26" ht="24.95" customHeight="1" x14ac:dyDescent="0.25">
      <c r="A230" s="25"/>
      <c r="B230" s="22" t="s">
        <v>394</v>
      </c>
      <c r="C230" s="26" t="s">
        <v>406</v>
      </c>
      <c r="D230" s="22" t="s">
        <v>407</v>
      </c>
      <c r="E230" s="22" t="s">
        <v>63</v>
      </c>
      <c r="F230" s="23">
        <v>120.32</v>
      </c>
      <c r="G230" s="24">
        <v>0</v>
      </c>
      <c r="H230" s="24">
        <v>0</v>
      </c>
      <c r="I230" s="24">
        <f t="shared" si="55"/>
        <v>0</v>
      </c>
      <c r="J230" s="22">
        <f t="shared" si="56"/>
        <v>0</v>
      </c>
      <c r="K230" s="1">
        <f t="shared" si="57"/>
        <v>0</v>
      </c>
      <c r="L230" s="1">
        <f t="shared" si="58"/>
        <v>0</v>
      </c>
      <c r="M230" s="1">
        <f t="shared" si="59"/>
        <v>0</v>
      </c>
      <c r="N230" s="1">
        <v>0</v>
      </c>
      <c r="O230" s="1"/>
      <c r="P230" s="21">
        <f>ROUND(F230*(R230),3)</f>
        <v>2.8000000000000001E-2</v>
      </c>
      <c r="Q230" s="27"/>
      <c r="R230" s="27">
        <v>2.3000000000000001E-4</v>
      </c>
      <c r="S230" s="21"/>
      <c r="Z230">
        <v>0</v>
      </c>
    </row>
    <row r="231" spans="1:26" ht="24.95" customHeight="1" x14ac:dyDescent="0.25">
      <c r="A231" s="25"/>
      <c r="B231" s="22" t="s">
        <v>408</v>
      </c>
      <c r="C231" s="26" t="s">
        <v>409</v>
      </c>
      <c r="D231" s="22" t="s">
        <v>410</v>
      </c>
      <c r="E231" s="22" t="s">
        <v>63</v>
      </c>
      <c r="F231" s="23">
        <v>126.336</v>
      </c>
      <c r="G231" s="24">
        <v>0</v>
      </c>
      <c r="H231" s="24">
        <v>0</v>
      </c>
      <c r="I231" s="24">
        <f t="shared" si="55"/>
        <v>0</v>
      </c>
      <c r="J231" s="22">
        <f t="shared" si="56"/>
        <v>0</v>
      </c>
      <c r="K231" s="1">
        <f t="shared" si="57"/>
        <v>0</v>
      </c>
      <c r="L231" s="1">
        <f t="shared" si="58"/>
        <v>0</v>
      </c>
      <c r="M231" s="1">
        <f t="shared" si="59"/>
        <v>0</v>
      </c>
      <c r="N231" s="1">
        <v>0</v>
      </c>
      <c r="O231" s="1"/>
      <c r="P231" s="21">
        <f>ROUND(F231*(R231),3)</f>
        <v>0.45500000000000002</v>
      </c>
      <c r="Q231" s="27"/>
      <c r="R231" s="27">
        <v>3.5999999999999999E-3</v>
      </c>
      <c r="S231" s="21"/>
      <c r="Z231">
        <v>0</v>
      </c>
    </row>
    <row r="232" spans="1:26" ht="24.95" customHeight="1" x14ac:dyDescent="0.25">
      <c r="A232" s="25"/>
      <c r="B232" s="22" t="s">
        <v>394</v>
      </c>
      <c r="C232" s="26" t="s">
        <v>411</v>
      </c>
      <c r="D232" s="22" t="s">
        <v>412</v>
      </c>
      <c r="E232" s="22" t="s">
        <v>63</v>
      </c>
      <c r="F232" s="23">
        <v>120.32</v>
      </c>
      <c r="G232" s="24">
        <v>0</v>
      </c>
      <c r="H232" s="24">
        <v>0</v>
      </c>
      <c r="I232" s="24">
        <f t="shared" si="55"/>
        <v>0</v>
      </c>
      <c r="J232" s="22">
        <f t="shared" si="56"/>
        <v>0</v>
      </c>
      <c r="K232" s="1">
        <f t="shared" si="57"/>
        <v>0</v>
      </c>
      <c r="L232" s="1">
        <f t="shared" si="58"/>
        <v>0</v>
      </c>
      <c r="M232" s="1">
        <f t="shared" si="59"/>
        <v>0</v>
      </c>
      <c r="N232" s="1">
        <v>0</v>
      </c>
      <c r="O232" s="1"/>
      <c r="P232" s="21">
        <f>ROUND(F232*(R232),3)</f>
        <v>0.64400000000000002</v>
      </c>
      <c r="Q232" s="27"/>
      <c r="R232" s="27">
        <v>5.3499999999999997E-3</v>
      </c>
      <c r="S232" s="21"/>
      <c r="Z232">
        <v>0</v>
      </c>
    </row>
    <row r="233" spans="1:26" ht="24.95" customHeight="1" x14ac:dyDescent="0.25">
      <c r="A233" s="25"/>
      <c r="B233" s="22" t="s">
        <v>394</v>
      </c>
      <c r="C233" s="26" t="s">
        <v>413</v>
      </c>
      <c r="D233" s="22" t="s">
        <v>414</v>
      </c>
      <c r="E233" s="22" t="s">
        <v>63</v>
      </c>
      <c r="F233" s="23">
        <v>120.32</v>
      </c>
      <c r="G233" s="24">
        <v>0</v>
      </c>
      <c r="H233" s="24">
        <v>0</v>
      </c>
      <c r="I233" s="24">
        <f t="shared" si="55"/>
        <v>0</v>
      </c>
      <c r="J233" s="22">
        <f t="shared" si="56"/>
        <v>0</v>
      </c>
      <c r="K233" s="1">
        <f t="shared" si="57"/>
        <v>0</v>
      </c>
      <c r="L233" s="1">
        <f t="shared" si="58"/>
        <v>0</v>
      </c>
      <c r="M233" s="1">
        <f t="shared" si="59"/>
        <v>0</v>
      </c>
      <c r="N233" s="1">
        <v>0</v>
      </c>
      <c r="O233" s="1"/>
      <c r="P233" s="21"/>
      <c r="Q233" s="27"/>
      <c r="R233" s="27"/>
      <c r="S233" s="21"/>
      <c r="Z233">
        <v>0</v>
      </c>
    </row>
    <row r="234" spans="1:26" ht="24.95" customHeight="1" x14ac:dyDescent="0.25">
      <c r="A234" s="25"/>
      <c r="B234" s="22" t="s">
        <v>394</v>
      </c>
      <c r="C234" s="26" t="s">
        <v>415</v>
      </c>
      <c r="D234" s="22" t="s">
        <v>416</v>
      </c>
      <c r="E234" s="22" t="s">
        <v>88</v>
      </c>
      <c r="F234" s="23">
        <v>168.44800000000001</v>
      </c>
      <c r="G234" s="24">
        <v>0</v>
      </c>
      <c r="H234" s="24">
        <v>0</v>
      </c>
      <c r="I234" s="24">
        <f t="shared" si="55"/>
        <v>0</v>
      </c>
      <c r="J234" s="22">
        <f t="shared" si="56"/>
        <v>0</v>
      </c>
      <c r="K234" s="1">
        <f t="shared" si="57"/>
        <v>0</v>
      </c>
      <c r="L234" s="1">
        <f t="shared" si="58"/>
        <v>0</v>
      </c>
      <c r="M234" s="1">
        <f t="shared" si="59"/>
        <v>0</v>
      </c>
      <c r="N234" s="1">
        <v>0</v>
      </c>
      <c r="O234" s="1"/>
      <c r="P234" s="21">
        <f>ROUND(F234*(R234),3)</f>
        <v>5.0000000000000001E-3</v>
      </c>
      <c r="Q234" s="27"/>
      <c r="R234" s="27">
        <v>3.0000000000000001E-5</v>
      </c>
      <c r="S234" s="21"/>
      <c r="Z234">
        <v>0</v>
      </c>
    </row>
    <row r="235" spans="1:26" ht="24.95" customHeight="1" x14ac:dyDescent="0.25">
      <c r="A235" s="25"/>
      <c r="B235" s="22" t="s">
        <v>408</v>
      </c>
      <c r="C235" s="26" t="s">
        <v>417</v>
      </c>
      <c r="D235" s="22" t="s">
        <v>418</v>
      </c>
      <c r="E235" s="22" t="s">
        <v>419</v>
      </c>
      <c r="F235" s="23">
        <v>5.52</v>
      </c>
      <c r="G235" s="24">
        <v>0</v>
      </c>
      <c r="H235" s="24">
        <v>0</v>
      </c>
      <c r="I235" s="24">
        <f t="shared" si="55"/>
        <v>0</v>
      </c>
      <c r="J235" s="22">
        <f t="shared" si="56"/>
        <v>0</v>
      </c>
      <c r="K235" s="1">
        <f t="shared" si="57"/>
        <v>0</v>
      </c>
      <c r="L235" s="1">
        <f t="shared" si="58"/>
        <v>0</v>
      </c>
      <c r="M235" s="1">
        <f t="shared" si="59"/>
        <v>0</v>
      </c>
      <c r="N235" s="1">
        <v>0</v>
      </c>
      <c r="O235" s="1"/>
      <c r="P235" s="21">
        <f>ROUND(F235*(R235),3)</f>
        <v>6.0000000000000001E-3</v>
      </c>
      <c r="Q235" s="27"/>
      <c r="R235" s="27">
        <v>1E-3</v>
      </c>
      <c r="S235" s="21"/>
      <c r="Z235">
        <v>0</v>
      </c>
    </row>
    <row r="236" spans="1:26" ht="24.95" customHeight="1" x14ac:dyDescent="0.25">
      <c r="A236" s="25"/>
      <c r="B236" s="22" t="s">
        <v>394</v>
      </c>
      <c r="C236" s="26" t="s">
        <v>420</v>
      </c>
      <c r="D236" s="22" t="s">
        <v>421</v>
      </c>
      <c r="E236" s="22" t="s">
        <v>151</v>
      </c>
      <c r="F236" s="23">
        <v>1.2155103049999998</v>
      </c>
      <c r="G236" s="24">
        <v>0</v>
      </c>
      <c r="H236" s="24">
        <v>0</v>
      </c>
      <c r="I236" s="24">
        <f t="shared" si="55"/>
        <v>0</v>
      </c>
      <c r="J236" s="22">
        <f t="shared" si="56"/>
        <v>0</v>
      </c>
      <c r="K236" s="1">
        <f t="shared" si="57"/>
        <v>0</v>
      </c>
      <c r="L236" s="1">
        <f t="shared" si="58"/>
        <v>0</v>
      </c>
      <c r="M236" s="1">
        <f t="shared" si="59"/>
        <v>0</v>
      </c>
      <c r="N236" s="1">
        <v>0</v>
      </c>
      <c r="O236" s="1"/>
      <c r="P236" s="21"/>
      <c r="Q236" s="27"/>
      <c r="R236" s="27"/>
      <c r="S236" s="21"/>
      <c r="Z236">
        <v>0</v>
      </c>
    </row>
    <row r="237" spans="1:26" x14ac:dyDescent="0.25">
      <c r="A237" s="12"/>
      <c r="B237" s="12"/>
      <c r="C237" s="12"/>
      <c r="D237" s="12" t="s">
        <v>27</v>
      </c>
      <c r="E237" s="12"/>
      <c r="F237" s="21"/>
      <c r="G237" s="14" t="s">
        <v>482</v>
      </c>
      <c r="H237" s="14" t="s">
        <v>483</v>
      </c>
      <c r="I237" s="14" t="s">
        <v>484</v>
      </c>
      <c r="J237" s="12"/>
      <c r="K237" s="12"/>
      <c r="L237" s="12">
        <f>ROUND((SUM(L225:L236))/1,2)</f>
        <v>0</v>
      </c>
      <c r="M237" s="12">
        <f>ROUND((SUM(M225:M236))/1,2)</f>
        <v>0</v>
      </c>
      <c r="N237" s="12"/>
      <c r="O237" s="12"/>
      <c r="P237" s="28">
        <f>ROUND((SUM(P225:P236))/1,2)</f>
        <v>1.22</v>
      </c>
      <c r="Q237" s="10"/>
      <c r="R237" s="10"/>
      <c r="S237" s="28">
        <f>ROUND((SUM(S225:S236))/1,2)</f>
        <v>0.11</v>
      </c>
      <c r="T237" s="10"/>
      <c r="U237" s="10"/>
      <c r="V237" s="10"/>
      <c r="W237" s="10"/>
      <c r="X237" s="10"/>
      <c r="Y237" s="10"/>
      <c r="Z237" s="10"/>
    </row>
    <row r="238" spans="1:26" x14ac:dyDescent="0.25">
      <c r="A238" s="1"/>
      <c r="B238" s="1"/>
      <c r="C238" s="1"/>
      <c r="D238" s="1"/>
      <c r="E238" s="1"/>
      <c r="F238" s="17"/>
      <c r="G238" s="7"/>
      <c r="H238" s="7"/>
      <c r="I238" s="7"/>
      <c r="J238" s="1"/>
      <c r="K238" s="1"/>
      <c r="L238" s="1"/>
      <c r="M238" s="1"/>
      <c r="N238" s="1"/>
      <c r="O238" s="1"/>
      <c r="P238" s="1"/>
      <c r="S238" s="1"/>
    </row>
    <row r="239" spans="1:26" x14ac:dyDescent="0.25">
      <c r="A239" s="12"/>
      <c r="B239" s="12"/>
      <c r="C239" s="12"/>
      <c r="D239" s="12" t="s">
        <v>28</v>
      </c>
      <c r="E239" s="12"/>
      <c r="F239" s="21"/>
      <c r="G239" s="13"/>
      <c r="H239" s="13"/>
      <c r="I239" s="13"/>
      <c r="J239" s="12"/>
      <c r="K239" s="12"/>
      <c r="L239" s="12"/>
      <c r="M239" s="12"/>
      <c r="N239" s="12"/>
      <c r="O239" s="12"/>
      <c r="P239" s="12"/>
      <c r="Q239" s="10"/>
      <c r="R239" s="10"/>
      <c r="S239" s="12"/>
      <c r="T239" s="10"/>
      <c r="U239" s="10"/>
      <c r="V239" s="10"/>
      <c r="W239" s="10"/>
      <c r="X239" s="10"/>
      <c r="Y239" s="10"/>
      <c r="Z239" s="10"/>
    </row>
    <row r="240" spans="1:26" ht="35.1" customHeight="1" x14ac:dyDescent="0.25">
      <c r="A240" s="25"/>
      <c r="B240" s="22" t="s">
        <v>422</v>
      </c>
      <c r="C240" s="26" t="s">
        <v>423</v>
      </c>
      <c r="D240" s="22" t="s">
        <v>424</v>
      </c>
      <c r="E240" s="22" t="s">
        <v>63</v>
      </c>
      <c r="F240" s="23">
        <v>71.792700000000025</v>
      </c>
      <c r="G240" s="24">
        <v>0</v>
      </c>
      <c r="H240" s="24">
        <v>0</v>
      </c>
      <c r="I240" s="24">
        <f>ROUND(F240*(G240+H240),2)</f>
        <v>0</v>
      </c>
      <c r="J240" s="22">
        <f>ROUND(F240*(N240),2)</f>
        <v>0</v>
      </c>
      <c r="K240" s="1">
        <f>ROUND(F240*(O240),2)</f>
        <v>0</v>
      </c>
      <c r="L240" s="1">
        <f>ROUND(F240*(G240),2)</f>
        <v>0</v>
      </c>
      <c r="M240" s="1">
        <f>ROUND(F240*(H240),2)</f>
        <v>0</v>
      </c>
      <c r="N240" s="1">
        <v>0</v>
      </c>
      <c r="O240" s="1"/>
      <c r="P240" s="21">
        <f>ROUND(F240*(R240),3)</f>
        <v>3.4000000000000002E-2</v>
      </c>
      <c r="Q240" s="27"/>
      <c r="R240" s="27">
        <v>4.7000000000000004E-4</v>
      </c>
      <c r="S240" s="21"/>
      <c r="Z240">
        <v>0</v>
      </c>
    </row>
    <row r="241" spans="1:26" ht="35.1" customHeight="1" x14ac:dyDescent="0.25">
      <c r="A241" s="25"/>
      <c r="B241" s="22" t="s">
        <v>422</v>
      </c>
      <c r="C241" s="26" t="s">
        <v>425</v>
      </c>
      <c r="D241" s="22" t="s">
        <v>426</v>
      </c>
      <c r="E241" s="22" t="s">
        <v>63</v>
      </c>
      <c r="F241" s="23">
        <v>24.651</v>
      </c>
      <c r="G241" s="24">
        <v>0</v>
      </c>
      <c r="H241" s="24">
        <v>0</v>
      </c>
      <c r="I241" s="24">
        <f>ROUND(F241*(G241+H241),2)</f>
        <v>0</v>
      </c>
      <c r="J241" s="22">
        <f>ROUND(F241*(N241),2)</f>
        <v>0</v>
      </c>
      <c r="K241" s="1">
        <f>ROUND(F241*(O241),2)</f>
        <v>0</v>
      </c>
      <c r="L241" s="1">
        <f>ROUND(F241*(G241),2)</f>
        <v>0</v>
      </c>
      <c r="M241" s="1">
        <f>ROUND(F241*(H241),2)</f>
        <v>0</v>
      </c>
      <c r="N241" s="1">
        <v>0</v>
      </c>
      <c r="O241" s="1"/>
      <c r="P241" s="21">
        <f>ROUND(F241*(R241),3)</f>
        <v>1.2E-2</v>
      </c>
      <c r="Q241" s="27"/>
      <c r="R241" s="27">
        <v>4.7000000000000004E-4</v>
      </c>
      <c r="S241" s="21"/>
      <c r="Z241">
        <v>0</v>
      </c>
    </row>
    <row r="242" spans="1:26" ht="24.95" customHeight="1" x14ac:dyDescent="0.25">
      <c r="A242" s="25"/>
      <c r="B242" s="22" t="s">
        <v>389</v>
      </c>
      <c r="C242" s="26" t="s">
        <v>427</v>
      </c>
      <c r="D242" s="22" t="s">
        <v>428</v>
      </c>
      <c r="E242" s="22" t="s">
        <v>63</v>
      </c>
      <c r="F242" s="23">
        <v>103.19508</v>
      </c>
      <c r="G242" s="24">
        <v>0</v>
      </c>
      <c r="H242" s="24">
        <v>0</v>
      </c>
      <c r="I242" s="24">
        <f>ROUND(F242*(G242+H242),2)</f>
        <v>0</v>
      </c>
      <c r="J242" s="22">
        <f>ROUND(F242*(N242),2)</f>
        <v>0</v>
      </c>
      <c r="K242" s="1">
        <f>ROUND(F242*(O242),2)</f>
        <v>0</v>
      </c>
      <c r="L242" s="1">
        <f>ROUND(F242*(G242),2)</f>
        <v>0</v>
      </c>
      <c r="M242" s="1">
        <f>ROUND(F242*(H242),2)</f>
        <v>0</v>
      </c>
      <c r="N242" s="1">
        <v>0</v>
      </c>
      <c r="O242" s="1"/>
      <c r="P242" s="21">
        <f>ROUND(F242*(R242),3)</f>
        <v>2.1669999999999998</v>
      </c>
      <c r="Q242" s="27"/>
      <c r="R242" s="27">
        <v>2.1000000000000001E-2</v>
      </c>
      <c r="S242" s="21"/>
      <c r="Z242">
        <v>0</v>
      </c>
    </row>
    <row r="243" spans="1:26" ht="24.95" customHeight="1" x14ac:dyDescent="0.25">
      <c r="A243" s="25"/>
      <c r="B243" s="22" t="s">
        <v>422</v>
      </c>
      <c r="C243" s="26" t="s">
        <v>429</v>
      </c>
      <c r="D243" s="22" t="s">
        <v>430</v>
      </c>
      <c r="E243" s="22" t="s">
        <v>151</v>
      </c>
      <c r="F243" s="23">
        <v>2.2124252190000004</v>
      </c>
      <c r="G243" s="24">
        <v>0</v>
      </c>
      <c r="H243" s="22">
        <v>0</v>
      </c>
      <c r="I243" s="24">
        <f>ROUND(F243*(G243+H243),2)</f>
        <v>0</v>
      </c>
      <c r="J243" s="22">
        <f>ROUND(F243*(N243),2)</f>
        <v>0</v>
      </c>
      <c r="K243" s="1">
        <f>ROUND(F243*(O243),2)</f>
        <v>0</v>
      </c>
      <c r="L243" s="1">
        <f>ROUND(F243*(G243),2)</f>
        <v>0</v>
      </c>
      <c r="M243" s="1">
        <f>ROUND(F243*(H243),2)</f>
        <v>0</v>
      </c>
      <c r="N243" s="1">
        <v>0</v>
      </c>
      <c r="O243" s="1"/>
      <c r="P243" s="21"/>
      <c r="Q243" s="27"/>
      <c r="R243" s="27"/>
      <c r="S243" s="21"/>
      <c r="Z243">
        <v>0</v>
      </c>
    </row>
    <row r="244" spans="1:26" x14ac:dyDescent="0.25">
      <c r="A244" s="12"/>
      <c r="B244" s="12"/>
      <c r="C244" s="12"/>
      <c r="D244" s="12" t="s">
        <v>28</v>
      </c>
      <c r="E244" s="12"/>
      <c r="F244" s="12"/>
      <c r="G244" s="14" t="s">
        <v>485</v>
      </c>
      <c r="H244" s="14" t="s">
        <v>486</v>
      </c>
      <c r="I244" s="14" t="s">
        <v>487</v>
      </c>
      <c r="J244" s="12"/>
      <c r="K244" s="12"/>
      <c r="L244" s="12">
        <f>ROUND((SUM(L239:L243))/1,2)</f>
        <v>0</v>
      </c>
      <c r="M244" s="12">
        <f>ROUND((SUM(M239:M243))/1,2)</f>
        <v>0</v>
      </c>
      <c r="N244" s="12"/>
      <c r="O244" s="12"/>
      <c r="P244" s="28">
        <f>ROUND((SUM(P239:P243))/1,2)</f>
        <v>2.21</v>
      </c>
      <c r="Q244" s="10"/>
      <c r="R244" s="10"/>
      <c r="S244" s="28">
        <f>ROUND((SUM(S239:S243))/1,2)</f>
        <v>0</v>
      </c>
      <c r="T244" s="10"/>
      <c r="U244" s="10"/>
      <c r="V244" s="10"/>
      <c r="W244" s="10"/>
      <c r="X244" s="10"/>
      <c r="Y244" s="10"/>
      <c r="Z244" s="10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S245" s="1"/>
    </row>
    <row r="246" spans="1:26" x14ac:dyDescent="0.25">
      <c r="A246" s="12"/>
      <c r="B246" s="12"/>
      <c r="C246" s="12"/>
      <c r="D246" s="12" t="s">
        <v>29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0"/>
      <c r="R246" s="10"/>
      <c r="S246" s="12"/>
      <c r="T246" s="10"/>
      <c r="U246" s="10"/>
      <c r="V246" s="10"/>
      <c r="W246" s="10"/>
      <c r="X246" s="10"/>
      <c r="Y246" s="10"/>
      <c r="Z246" s="10"/>
    </row>
    <row r="247" spans="1:26" ht="24.95" customHeight="1" x14ac:dyDescent="0.25">
      <c r="A247" s="25"/>
      <c r="B247" s="22" t="s">
        <v>431</v>
      </c>
      <c r="C247" s="26" t="s">
        <v>432</v>
      </c>
      <c r="D247" s="22" t="s">
        <v>433</v>
      </c>
      <c r="E247" s="22" t="s">
        <v>63</v>
      </c>
      <c r="F247" s="23">
        <v>20.53</v>
      </c>
      <c r="G247" s="24">
        <v>0</v>
      </c>
      <c r="H247" s="22">
        <v>0</v>
      </c>
      <c r="I247" s="24">
        <f>ROUND(F247*(G247+H247),2)</f>
        <v>0</v>
      </c>
      <c r="J247" s="22">
        <f>ROUND(F247*(N247),2)</f>
        <v>0</v>
      </c>
      <c r="K247" s="1">
        <f>ROUND(F247*(O247),2)</f>
        <v>0</v>
      </c>
      <c r="L247" s="1">
        <f>ROUND(F247*(G247),2)</f>
        <v>0</v>
      </c>
      <c r="M247" s="1">
        <f>ROUND(F247*(H247),2)</f>
        <v>0</v>
      </c>
      <c r="N247" s="1">
        <v>0</v>
      </c>
      <c r="O247" s="1"/>
      <c r="P247" s="21">
        <f>ROUND(F247*(R247),3)</f>
        <v>3.0000000000000001E-3</v>
      </c>
      <c r="Q247" s="27"/>
      <c r="R247" s="27">
        <v>1.6000000000000001E-4</v>
      </c>
      <c r="S247" s="21"/>
      <c r="Z247">
        <v>0</v>
      </c>
    </row>
    <row r="248" spans="1:26" ht="24.95" customHeight="1" x14ac:dyDescent="0.25">
      <c r="A248" s="25"/>
      <c r="B248" s="22" t="s">
        <v>431</v>
      </c>
      <c r="C248" s="26" t="s">
        <v>434</v>
      </c>
      <c r="D248" s="22" t="s">
        <v>435</v>
      </c>
      <c r="E248" s="22" t="s">
        <v>63</v>
      </c>
      <c r="F248" s="23">
        <v>52.94</v>
      </c>
      <c r="G248" s="24">
        <v>0</v>
      </c>
      <c r="H248" s="22">
        <v>0</v>
      </c>
      <c r="I248" s="24">
        <f>ROUND(F248*(G248+H248),2)</f>
        <v>0</v>
      </c>
      <c r="J248" s="22">
        <f>ROUND(F248*(N248),2)</f>
        <v>0</v>
      </c>
      <c r="K248" s="1">
        <f>ROUND(F248*(O248),2)</f>
        <v>0</v>
      </c>
      <c r="L248" s="1">
        <f>ROUND(F248*(G248),2)</f>
        <v>0</v>
      </c>
      <c r="M248" s="1">
        <f>ROUND(F248*(H248),2)</f>
        <v>0</v>
      </c>
      <c r="N248" s="1">
        <v>0</v>
      </c>
      <c r="O248" s="1"/>
      <c r="P248" s="21">
        <f>ROUND(F248*(R248),3)</f>
        <v>4.0000000000000001E-3</v>
      </c>
      <c r="Q248" s="27"/>
      <c r="R248" s="27">
        <v>8.0000000000000007E-5</v>
      </c>
      <c r="S248" s="21"/>
      <c r="Z248">
        <v>0</v>
      </c>
    </row>
    <row r="249" spans="1:26" ht="24.95" customHeight="1" x14ac:dyDescent="0.25">
      <c r="A249" s="25"/>
      <c r="B249" s="22" t="s">
        <v>436</v>
      </c>
      <c r="C249" s="26" t="s">
        <v>437</v>
      </c>
      <c r="D249" s="22" t="s">
        <v>438</v>
      </c>
      <c r="E249" s="22" t="s">
        <v>63</v>
      </c>
      <c r="F249" s="23">
        <v>1</v>
      </c>
      <c r="G249" s="24">
        <v>0</v>
      </c>
      <c r="H249" s="22">
        <v>0</v>
      </c>
      <c r="I249" s="24">
        <f>ROUND(F249*(G249+H249),2)</f>
        <v>0</v>
      </c>
      <c r="J249" s="22">
        <f>ROUND(F249*(N249),2)</f>
        <v>0</v>
      </c>
      <c r="K249" s="1">
        <f>ROUND(F249*(O249),2)</f>
        <v>0</v>
      </c>
      <c r="L249" s="1">
        <f>ROUND(F249*(G249),2)</f>
        <v>0</v>
      </c>
      <c r="M249" s="1">
        <f>ROUND(F249*(H249),2)</f>
        <v>0</v>
      </c>
      <c r="N249" s="1">
        <v>0</v>
      </c>
      <c r="O249" s="1"/>
      <c r="P249" s="21">
        <f>ROUND(F249*(R249),3)</f>
        <v>0</v>
      </c>
      <c r="Q249" s="27"/>
      <c r="R249" s="27">
        <v>2.9999999999999997E-4</v>
      </c>
      <c r="S249" s="21"/>
      <c r="Z249">
        <v>0</v>
      </c>
    </row>
    <row r="250" spans="1:26" ht="24.95" customHeight="1" x14ac:dyDescent="0.25">
      <c r="A250" s="25"/>
      <c r="B250" s="22" t="s">
        <v>431</v>
      </c>
      <c r="C250" s="26" t="s">
        <v>439</v>
      </c>
      <c r="D250" s="22" t="s">
        <v>440</v>
      </c>
      <c r="E250" s="22" t="s">
        <v>88</v>
      </c>
      <c r="F250" s="23">
        <v>1.8840000000000003</v>
      </c>
      <c r="G250" s="24">
        <v>0</v>
      </c>
      <c r="H250" s="22">
        <v>0</v>
      </c>
      <c r="I250" s="24">
        <f>ROUND(F250*(G250+H250),2)</f>
        <v>0</v>
      </c>
      <c r="J250" s="22">
        <f>ROUND(F250*(N250),2)</f>
        <v>0</v>
      </c>
      <c r="K250" s="1">
        <f>ROUND(F250*(O250),2)</f>
        <v>0</v>
      </c>
      <c r="L250" s="1">
        <f>ROUND(F250*(G250),2)</f>
        <v>0</v>
      </c>
      <c r="M250" s="1">
        <f>ROUND(F250*(H250),2)</f>
        <v>0</v>
      </c>
      <c r="N250" s="1">
        <v>0</v>
      </c>
      <c r="O250" s="1"/>
      <c r="P250" s="21">
        <f>ROUND(F250*(R250),3)</f>
        <v>0</v>
      </c>
      <c r="Q250" s="27"/>
      <c r="R250" s="27">
        <v>1.1E-4</v>
      </c>
      <c r="S250" s="21"/>
      <c r="Z250">
        <v>0</v>
      </c>
    </row>
    <row r="251" spans="1:26" x14ac:dyDescent="0.25">
      <c r="A251" s="12"/>
      <c r="B251" s="12"/>
      <c r="C251" s="12"/>
      <c r="D251" s="12" t="s">
        <v>29</v>
      </c>
      <c r="E251" s="12"/>
      <c r="F251" s="12"/>
      <c r="G251" s="14">
        <v>201.73</v>
      </c>
      <c r="H251" s="14">
        <v>37.42</v>
      </c>
      <c r="I251" s="14">
        <v>239.14</v>
      </c>
      <c r="J251" s="12"/>
      <c r="K251" s="12"/>
      <c r="L251" s="12">
        <f>ROUND((SUM(L246:L250))/1,2)</f>
        <v>0</v>
      </c>
      <c r="M251" s="12">
        <f>ROUND((SUM(M246:M250))/1,2)</f>
        <v>0</v>
      </c>
      <c r="N251" s="12"/>
      <c r="O251" s="12"/>
      <c r="P251" s="28">
        <f>ROUND((SUM(P246:P250))/1,2)</f>
        <v>0.01</v>
      </c>
      <c r="Q251" s="10"/>
      <c r="R251" s="10"/>
      <c r="S251" s="28">
        <f>ROUND((SUM(S246:S250))/1,2)</f>
        <v>0</v>
      </c>
      <c r="T251" s="10"/>
      <c r="U251" s="10"/>
      <c r="V251" s="10"/>
      <c r="W251" s="10"/>
      <c r="X251" s="10"/>
      <c r="Y251" s="10"/>
      <c r="Z251" s="10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S252" s="1"/>
    </row>
    <row r="253" spans="1:26" x14ac:dyDescent="0.25">
      <c r="A253" s="12"/>
      <c r="B253" s="12"/>
      <c r="C253" s="12"/>
      <c r="D253" s="12" t="s">
        <v>30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0"/>
      <c r="R253" s="10"/>
      <c r="S253" s="12"/>
      <c r="T253" s="10"/>
      <c r="U253" s="10"/>
      <c r="V253" s="10"/>
      <c r="W253" s="10"/>
      <c r="X253" s="10"/>
      <c r="Y253" s="10"/>
      <c r="Z253" s="10"/>
    </row>
    <row r="254" spans="1:26" ht="24.95" customHeight="1" x14ac:dyDescent="0.25">
      <c r="A254" s="25"/>
      <c r="B254" s="22" t="s">
        <v>441</v>
      </c>
      <c r="C254" s="26" t="s">
        <v>442</v>
      </c>
      <c r="D254" s="22" t="s">
        <v>443</v>
      </c>
      <c r="E254" s="22" t="s">
        <v>63</v>
      </c>
      <c r="F254" s="23">
        <v>703.57899999999995</v>
      </c>
      <c r="G254" s="24">
        <v>0</v>
      </c>
      <c r="H254" s="22">
        <v>0</v>
      </c>
      <c r="I254" s="24">
        <f>ROUND(F254*(G254+H254),2)</f>
        <v>0</v>
      </c>
      <c r="J254" s="22">
        <f>ROUND(F254*(N254),2)</f>
        <v>0</v>
      </c>
      <c r="K254" s="1">
        <f>ROUND(F254*(O254),2)</f>
        <v>0</v>
      </c>
      <c r="L254" s="1">
        <f>ROUND(F254*(G254),2)</f>
        <v>0</v>
      </c>
      <c r="M254" s="1">
        <f>ROUND(F254*(H254),2)</f>
        <v>0</v>
      </c>
      <c r="N254" s="1">
        <v>0</v>
      </c>
      <c r="O254" s="1"/>
      <c r="P254" s="21"/>
      <c r="Q254" s="27"/>
      <c r="R254" s="27"/>
      <c r="S254" s="21"/>
      <c r="Z254">
        <v>0</v>
      </c>
    </row>
    <row r="255" spans="1:26" ht="24.95" customHeight="1" x14ac:dyDescent="0.25">
      <c r="A255" s="25"/>
      <c r="B255" s="22" t="s">
        <v>444</v>
      </c>
      <c r="C255" s="26" t="s">
        <v>445</v>
      </c>
      <c r="D255" s="22" t="s">
        <v>446</v>
      </c>
      <c r="E255" s="22" t="s">
        <v>63</v>
      </c>
      <c r="F255" s="23">
        <v>703.57899999999995</v>
      </c>
      <c r="G255" s="24">
        <v>0</v>
      </c>
      <c r="H255" s="22">
        <v>0</v>
      </c>
      <c r="I255" s="24">
        <f>ROUND(F255*(G255+H255),2)</f>
        <v>0</v>
      </c>
      <c r="J255" s="22">
        <f>ROUND(F255*(N255),2)</f>
        <v>0</v>
      </c>
      <c r="K255" s="1">
        <f>ROUND(F255*(O255),2)</f>
        <v>0</v>
      </c>
      <c r="L255" s="1">
        <f>ROUND(F255*(G255),2)</f>
        <v>0</v>
      </c>
      <c r="M255" s="1">
        <f>ROUND(F255*(H255),2)</f>
        <v>0</v>
      </c>
      <c r="N255" s="1">
        <v>0</v>
      </c>
      <c r="O255" s="1"/>
      <c r="P255" s="21">
        <f>ROUND(F255*(R255),3)</f>
        <v>7.0000000000000007E-2</v>
      </c>
      <c r="Q255" s="27"/>
      <c r="R255" s="27">
        <v>1E-4</v>
      </c>
      <c r="S255" s="21"/>
      <c r="Z255">
        <v>0</v>
      </c>
    </row>
    <row r="256" spans="1:26" ht="35.1" customHeight="1" x14ac:dyDescent="0.25">
      <c r="A256" s="25"/>
      <c r="B256" s="22" t="s">
        <v>444</v>
      </c>
      <c r="C256" s="26" t="s">
        <v>447</v>
      </c>
      <c r="D256" s="22" t="s">
        <v>448</v>
      </c>
      <c r="E256" s="22" t="s">
        <v>63</v>
      </c>
      <c r="F256" s="23">
        <v>703.57899999999995</v>
      </c>
      <c r="G256" s="24">
        <v>0</v>
      </c>
      <c r="H256" s="22">
        <v>0</v>
      </c>
      <c r="I256" s="24">
        <f>ROUND(F256*(G256+H256),2)</f>
        <v>0</v>
      </c>
      <c r="J256" s="22">
        <f>ROUND(F256*(N256),2)</f>
        <v>0</v>
      </c>
      <c r="K256" s="1">
        <f>ROUND(F256*(O256),2)</f>
        <v>0</v>
      </c>
      <c r="L256" s="1">
        <f>ROUND(F256*(G256),2)</f>
        <v>0</v>
      </c>
      <c r="M256" s="1">
        <f>ROUND(F256*(H256),2)</f>
        <v>0</v>
      </c>
      <c r="N256" s="1">
        <v>0</v>
      </c>
      <c r="O256" s="1"/>
      <c r="P256" s="21">
        <f>ROUND(F256*(R256),3)</f>
        <v>0.23200000000000001</v>
      </c>
      <c r="Q256" s="27"/>
      <c r="R256" s="27">
        <v>3.3E-4</v>
      </c>
      <c r="S256" s="21"/>
      <c r="Z256">
        <v>0</v>
      </c>
    </row>
    <row r="257" spans="1:26" x14ac:dyDescent="0.25">
      <c r="A257" s="12"/>
      <c r="B257" s="12"/>
      <c r="C257" s="12"/>
      <c r="D257" s="12" t="s">
        <v>30</v>
      </c>
      <c r="E257" s="12"/>
      <c r="F257" s="12"/>
      <c r="G257" s="14" t="s">
        <v>488</v>
      </c>
      <c r="H257" s="14" t="s">
        <v>489</v>
      </c>
      <c r="I257" s="14" t="s">
        <v>490</v>
      </c>
      <c r="J257" s="12"/>
      <c r="K257" s="12"/>
      <c r="L257" s="12">
        <f>ROUND((SUM(L253:L256))/1,2)</f>
        <v>0</v>
      </c>
      <c r="M257" s="12">
        <f>ROUND((SUM(M253:M256))/1,2)</f>
        <v>0</v>
      </c>
      <c r="N257" s="12"/>
      <c r="O257" s="12"/>
      <c r="P257" s="28">
        <f>ROUND((SUM(P253:P256))/1,2)</f>
        <v>0.3</v>
      </c>
      <c r="Q257" s="10"/>
      <c r="R257" s="10"/>
      <c r="S257" s="28">
        <f>ROUND((SUM(S253:S256))/1,2)</f>
        <v>0</v>
      </c>
      <c r="T257" s="10"/>
      <c r="U257" s="10"/>
      <c r="V257" s="10"/>
      <c r="W257" s="10"/>
      <c r="X257" s="10"/>
      <c r="Y257" s="10"/>
      <c r="Z257" s="10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S258" s="1"/>
    </row>
    <row r="259" spans="1:26" x14ac:dyDescent="0.25">
      <c r="A259" s="12"/>
      <c r="B259" s="12"/>
      <c r="C259" s="12"/>
      <c r="D259" s="2" t="s">
        <v>15</v>
      </c>
      <c r="E259" s="12"/>
      <c r="F259" s="12"/>
      <c r="G259" s="14">
        <f>ROUND((SUM(L94:L258))/2,2)</f>
        <v>0</v>
      </c>
      <c r="H259" s="14">
        <f>ROUND((SUM(M94:M258))/2,2)</f>
        <v>0</v>
      </c>
      <c r="I259" s="14">
        <f>ROUND((SUM(I94:I258))/2,2)</f>
        <v>1398.11</v>
      </c>
      <c r="J259" s="13"/>
      <c r="K259" s="12"/>
      <c r="L259" s="13">
        <f>ROUND((SUM(L94:L258))/2,2)</f>
        <v>0</v>
      </c>
      <c r="M259" s="13">
        <f>ROUND((SUM(M94:M258))/2,2)</f>
        <v>0</v>
      </c>
      <c r="N259" s="12"/>
      <c r="O259" s="12"/>
      <c r="P259" s="28">
        <f>ROUND((SUM(P94:P258))/2,2)</f>
        <v>8.52</v>
      </c>
      <c r="S259" s="28">
        <f>ROUND((SUM(S94:S258))/2,2)</f>
        <v>1.21</v>
      </c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S260" s="1"/>
    </row>
    <row r="261" spans="1:26" x14ac:dyDescent="0.25">
      <c r="A261" s="12"/>
      <c r="B261" s="12"/>
      <c r="C261" s="12"/>
      <c r="D261" s="2" t="s">
        <v>31</v>
      </c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0"/>
      <c r="R261" s="10"/>
      <c r="S261" s="12"/>
      <c r="T261" s="10"/>
      <c r="U261" s="10"/>
      <c r="V261" s="10"/>
      <c r="W261" s="10"/>
      <c r="X261" s="10"/>
      <c r="Y261" s="10"/>
      <c r="Z261" s="10"/>
    </row>
    <row r="262" spans="1:26" x14ac:dyDescent="0.25">
      <c r="A262" s="12"/>
      <c r="B262" s="12"/>
      <c r="C262" s="12"/>
      <c r="D262" s="12" t="s">
        <v>32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0"/>
      <c r="R262" s="10"/>
      <c r="S262" s="12"/>
      <c r="T262" s="10"/>
      <c r="U262" s="10"/>
      <c r="V262" s="10"/>
      <c r="W262" s="10"/>
      <c r="X262" s="10"/>
      <c r="Y262" s="10"/>
      <c r="Z262" s="10"/>
    </row>
    <row r="263" spans="1:26" ht="24.95" customHeight="1" x14ac:dyDescent="0.25">
      <c r="A263" s="25"/>
      <c r="B263" s="22" t="s">
        <v>449</v>
      </c>
      <c r="C263" s="26" t="s">
        <v>450</v>
      </c>
      <c r="D263" s="22" t="s">
        <v>451</v>
      </c>
      <c r="E263" s="22" t="s">
        <v>106</v>
      </c>
      <c r="F263" s="23">
        <v>22</v>
      </c>
      <c r="G263" s="24">
        <v>0</v>
      </c>
      <c r="H263" s="22">
        <v>0</v>
      </c>
      <c r="I263" s="24">
        <f t="shared" ref="I263:I268" si="60">ROUND(F263*(G263+H263),2)</f>
        <v>0</v>
      </c>
      <c r="J263" s="22">
        <f t="shared" ref="J263:J268" si="61">ROUND(F263*(N263),2)</f>
        <v>0</v>
      </c>
      <c r="K263" s="1">
        <f t="shared" ref="K263:K268" si="62">ROUND(F263*(O263),2)</f>
        <v>0</v>
      </c>
      <c r="L263" s="1">
        <f t="shared" ref="L263:L268" si="63">ROUND(F263*(G263),2)</f>
        <v>0</v>
      </c>
      <c r="M263" s="1">
        <f t="shared" ref="M263:M268" si="64">ROUND(F263*(H263),2)</f>
        <v>0</v>
      </c>
      <c r="N263" s="1">
        <v>0</v>
      </c>
      <c r="O263" s="1"/>
      <c r="P263" s="21"/>
      <c r="Q263" s="27"/>
      <c r="R263" s="27"/>
      <c r="S263" s="21"/>
      <c r="Z263">
        <v>0</v>
      </c>
    </row>
    <row r="264" spans="1:26" ht="24.95" customHeight="1" x14ac:dyDescent="0.25">
      <c r="A264" s="25"/>
      <c r="B264" s="22" t="s">
        <v>449</v>
      </c>
      <c r="C264" s="26" t="s">
        <v>452</v>
      </c>
      <c r="D264" s="22" t="s">
        <v>453</v>
      </c>
      <c r="E264" s="22" t="s">
        <v>106</v>
      </c>
      <c r="F264" s="23">
        <v>30</v>
      </c>
      <c r="G264" s="24">
        <v>0</v>
      </c>
      <c r="H264" s="22">
        <v>0</v>
      </c>
      <c r="I264" s="24">
        <f t="shared" si="60"/>
        <v>0</v>
      </c>
      <c r="J264" s="22">
        <f t="shared" si="61"/>
        <v>0</v>
      </c>
      <c r="K264" s="1">
        <f t="shared" si="62"/>
        <v>0</v>
      </c>
      <c r="L264" s="1">
        <f t="shared" si="63"/>
        <v>0</v>
      </c>
      <c r="M264" s="1">
        <f t="shared" si="64"/>
        <v>0</v>
      </c>
      <c r="N264" s="1">
        <v>0</v>
      </c>
      <c r="O264" s="1"/>
      <c r="P264" s="21"/>
      <c r="Q264" s="27"/>
      <c r="R264" s="27"/>
      <c r="S264" s="21"/>
      <c r="Z264">
        <v>0</v>
      </c>
    </row>
    <row r="265" spans="1:26" ht="24.95" customHeight="1" x14ac:dyDescent="0.25">
      <c r="A265" s="25"/>
      <c r="B265" s="22" t="s">
        <v>449</v>
      </c>
      <c r="C265" s="26" t="s">
        <v>454</v>
      </c>
      <c r="D265" s="22" t="s">
        <v>455</v>
      </c>
      <c r="E265" s="22" t="s">
        <v>106</v>
      </c>
      <c r="F265" s="23">
        <v>22</v>
      </c>
      <c r="G265" s="24">
        <v>0</v>
      </c>
      <c r="H265" s="22">
        <v>0</v>
      </c>
      <c r="I265" s="24">
        <f t="shared" si="60"/>
        <v>0</v>
      </c>
      <c r="J265" s="22">
        <f t="shared" si="61"/>
        <v>0</v>
      </c>
      <c r="K265" s="1">
        <f t="shared" si="62"/>
        <v>0</v>
      </c>
      <c r="L265" s="1">
        <f t="shared" si="63"/>
        <v>0</v>
      </c>
      <c r="M265" s="1">
        <f t="shared" si="64"/>
        <v>0</v>
      </c>
      <c r="N265" s="1">
        <v>0</v>
      </c>
      <c r="O265" s="1"/>
      <c r="P265" s="21"/>
      <c r="Q265" s="27"/>
      <c r="R265" s="27"/>
      <c r="S265" s="21"/>
      <c r="Z265">
        <v>0</v>
      </c>
    </row>
    <row r="266" spans="1:26" ht="24.95" customHeight="1" x14ac:dyDescent="0.25">
      <c r="A266" s="25"/>
      <c r="B266" s="22" t="s">
        <v>456</v>
      </c>
      <c r="C266" s="26" t="s">
        <v>457</v>
      </c>
      <c r="D266" s="22" t="s">
        <v>458</v>
      </c>
      <c r="E266" s="22" t="s">
        <v>106</v>
      </c>
      <c r="F266" s="23">
        <v>22</v>
      </c>
      <c r="G266" s="24">
        <v>0</v>
      </c>
      <c r="H266" s="22">
        <v>0</v>
      </c>
      <c r="I266" s="24">
        <f t="shared" si="60"/>
        <v>0</v>
      </c>
      <c r="J266" s="22">
        <f t="shared" si="61"/>
        <v>0</v>
      </c>
      <c r="K266" s="1">
        <f t="shared" si="62"/>
        <v>0</v>
      </c>
      <c r="L266" s="1">
        <f t="shared" si="63"/>
        <v>0</v>
      </c>
      <c r="M266" s="1">
        <f t="shared" si="64"/>
        <v>0</v>
      </c>
      <c r="N266" s="1">
        <v>0</v>
      </c>
      <c r="O266" s="1"/>
      <c r="P266" s="21">
        <f>ROUND(F266*(R266),3)</f>
        <v>7.0000000000000001E-3</v>
      </c>
      <c r="Q266" s="27"/>
      <c r="R266" s="27">
        <v>3.3E-4</v>
      </c>
      <c r="S266" s="21"/>
      <c r="Z266">
        <v>0</v>
      </c>
    </row>
    <row r="267" spans="1:26" ht="24.95" customHeight="1" x14ac:dyDescent="0.25">
      <c r="A267" s="25"/>
      <c r="B267" s="22" t="s">
        <v>449</v>
      </c>
      <c r="C267" s="26" t="s">
        <v>459</v>
      </c>
      <c r="D267" s="22" t="s">
        <v>460</v>
      </c>
      <c r="E267" s="22" t="s">
        <v>106</v>
      </c>
      <c r="F267" s="23">
        <v>30</v>
      </c>
      <c r="G267" s="24">
        <v>0</v>
      </c>
      <c r="H267" s="22">
        <v>0</v>
      </c>
      <c r="I267" s="24">
        <f t="shared" si="60"/>
        <v>0</v>
      </c>
      <c r="J267" s="22">
        <f t="shared" si="61"/>
        <v>0</v>
      </c>
      <c r="K267" s="1">
        <f t="shared" si="62"/>
        <v>0</v>
      </c>
      <c r="L267" s="1">
        <f t="shared" si="63"/>
        <v>0</v>
      </c>
      <c r="M267" s="1">
        <f t="shared" si="64"/>
        <v>0</v>
      </c>
      <c r="N267" s="1">
        <v>0</v>
      </c>
      <c r="O267" s="1"/>
      <c r="P267" s="21"/>
      <c r="Q267" s="27"/>
      <c r="R267" s="27"/>
      <c r="S267" s="21"/>
      <c r="Z267">
        <v>0</v>
      </c>
    </row>
    <row r="268" spans="1:26" ht="24.95" customHeight="1" x14ac:dyDescent="0.25">
      <c r="A268" s="25"/>
      <c r="B268" s="22" t="s">
        <v>456</v>
      </c>
      <c r="C268" s="26" t="s">
        <v>461</v>
      </c>
      <c r="D268" s="22" t="s">
        <v>462</v>
      </c>
      <c r="E268" s="22" t="s">
        <v>106</v>
      </c>
      <c r="F268" s="23">
        <v>30</v>
      </c>
      <c r="G268" s="24">
        <v>0</v>
      </c>
      <c r="H268" s="22">
        <v>0</v>
      </c>
      <c r="I268" s="24">
        <f t="shared" si="60"/>
        <v>0</v>
      </c>
      <c r="J268" s="22">
        <f t="shared" si="61"/>
        <v>0</v>
      </c>
      <c r="K268" s="1">
        <f t="shared" si="62"/>
        <v>0</v>
      </c>
      <c r="L268" s="1">
        <f t="shared" si="63"/>
        <v>0</v>
      </c>
      <c r="M268" s="1">
        <f t="shared" si="64"/>
        <v>0</v>
      </c>
      <c r="N268" s="1">
        <v>0</v>
      </c>
      <c r="O268" s="1"/>
      <c r="P268" s="21">
        <f>ROUND(F268*(R268),3)</f>
        <v>6.0000000000000001E-3</v>
      </c>
      <c r="Q268" s="27"/>
      <c r="R268" s="27">
        <v>2.1000000000000001E-4</v>
      </c>
      <c r="S268" s="21"/>
      <c r="Z268">
        <v>0</v>
      </c>
    </row>
    <row r="269" spans="1:26" x14ac:dyDescent="0.25">
      <c r="A269" s="12"/>
      <c r="B269" s="12"/>
      <c r="C269" s="12"/>
      <c r="D269" s="12" t="s">
        <v>32</v>
      </c>
      <c r="E269" s="12"/>
      <c r="F269" s="12"/>
      <c r="G269" s="14">
        <v>423.66</v>
      </c>
      <c r="H269" s="14">
        <v>183.1</v>
      </c>
      <c r="I269" s="14">
        <v>606.76</v>
      </c>
      <c r="J269" s="12"/>
      <c r="K269" s="12"/>
      <c r="L269" s="12">
        <f>ROUND((SUM(L262:L268))/1,2)</f>
        <v>0</v>
      </c>
      <c r="M269" s="12">
        <f>ROUND((SUM(M262:M268))/1,2)</f>
        <v>0</v>
      </c>
      <c r="N269" s="12"/>
      <c r="O269" s="12"/>
      <c r="P269" s="28">
        <f>ROUND((SUM(P262:P268))/1,2)</f>
        <v>0.01</v>
      </c>
      <c r="S269" s="21">
        <f>ROUND((SUM(S262:S268))/1,2)</f>
        <v>0</v>
      </c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S270" s="1"/>
    </row>
    <row r="271" spans="1:26" x14ac:dyDescent="0.25">
      <c r="A271" s="12"/>
      <c r="B271" s="12"/>
      <c r="C271" s="12"/>
      <c r="D271" s="2" t="s">
        <v>31</v>
      </c>
      <c r="E271" s="12"/>
      <c r="F271" s="12"/>
      <c r="G271" s="14">
        <v>423.66</v>
      </c>
      <c r="H271" s="14">
        <v>183.1</v>
      </c>
      <c r="I271" s="14">
        <v>606.76</v>
      </c>
      <c r="J271" s="12"/>
      <c r="K271" s="12"/>
      <c r="L271" s="12">
        <f>ROUND((SUM(L261:L270))/2,2)</f>
        <v>0</v>
      </c>
      <c r="M271" s="12">
        <f>ROUND((SUM(M261:M270))/2,2)</f>
        <v>0</v>
      </c>
      <c r="N271" s="12"/>
      <c r="O271" s="12"/>
      <c r="P271" s="28">
        <f>ROUND((SUM(P261:P270))/2,2)</f>
        <v>0.01</v>
      </c>
      <c r="S271" s="28">
        <f>ROUND((SUM(S261:S270))/2,2)</f>
        <v>0</v>
      </c>
    </row>
    <row r="272" spans="1:26" x14ac:dyDescent="0.25">
      <c r="A272" s="29"/>
      <c r="B272" s="29"/>
      <c r="C272" s="29"/>
      <c r="D272" s="29" t="s">
        <v>33</v>
      </c>
      <c r="E272" s="29"/>
      <c r="F272" s="29"/>
      <c r="G272" s="30">
        <v>30158.84</v>
      </c>
      <c r="H272" s="30">
        <v>26959.55</v>
      </c>
      <c r="I272" s="30">
        <v>57118.38</v>
      </c>
      <c r="J272" s="29"/>
      <c r="K272" s="29">
        <f>ROUND((SUM(K9:K271))/3,2)</f>
        <v>0</v>
      </c>
      <c r="L272" s="29">
        <f>ROUND((SUM(L9:L271))/3,2)</f>
        <v>0</v>
      </c>
      <c r="M272" s="29">
        <f>ROUND((SUM(M9:M271))/3,2)</f>
        <v>0</v>
      </c>
      <c r="N272" s="29"/>
      <c r="O272" s="29"/>
      <c r="P272" s="31">
        <f>ROUND((SUM(P9:P271))/3,2)</f>
        <v>68.66</v>
      </c>
      <c r="S272" s="31">
        <f>ROUND((SUM(S9:S271))/3,2)</f>
        <v>72.98</v>
      </c>
      <c r="Z272">
        <f>(SUM(Z9:Z271))</f>
        <v>0</v>
      </c>
    </row>
  </sheetData>
  <printOptions horizontalCentered="1" gridLines="1"/>
  <pageMargins left="0.7" right="6.9444444444444441E-3" top="0.75" bottom="0.75" header="0.3" footer="0.3"/>
  <pageSetup paperSize="9" orientation="landscape" r:id="rId1"/>
  <headerFooter>
    <oddHeader>&amp;C&amp;B&amp; Rozpočet Rokonštrukcia priestorov MŠ Radatice / Architektúra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SO 27645</vt:lpstr>
      <vt:lpstr>'SO 27645'!Názvy_tlače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urad1</dc:creator>
  <cp:lastModifiedBy>urad1</cp:lastModifiedBy>
  <cp:lastPrinted>2019-08-08T07:00:08Z</cp:lastPrinted>
  <dcterms:created xsi:type="dcterms:W3CDTF">2018-09-28T11:48:09Z</dcterms:created>
  <dcterms:modified xsi:type="dcterms:W3CDTF">2021-02-10T09:46:38Z</dcterms:modified>
</cp:coreProperties>
</file>