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Krycí list rozpočtu" sheetId="1" r:id="rId1"/>
    <sheet name="Rekapitulácia rozpočtu" sheetId="2" r:id="rId2"/>
  </sheets>
  <definedNames>
    <definedName name="_xlnm.Print_Titles" localSheetId="0">'Krycí list rozpočtu'!$1:$3</definedName>
    <definedName name="_xlnm.Print_Titles" localSheetId="1">'Rekapitulácia rozpočtu'!$10:$12</definedName>
  </definedNames>
  <calcPr fullCalcOnLoad="1"/>
</workbook>
</file>

<file path=xl/sharedStrings.xml><?xml version="1.0" encoding="utf-8"?>
<sst xmlns="http://schemas.openxmlformats.org/spreadsheetml/2006/main" count="162" uniqueCount="142">
  <si>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</si>
  <si>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</si>
  <si>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</si>
  <si>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</si>
  <si>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</si>
  <si>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</si>
  <si>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</si>
  <si>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</si>
  <si>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</si>
  <si>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</si>
  <si>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</si>
  <si>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</si>
  <si>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</si>
  <si>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</si>
  <si>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</si>
  <si>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</si>
  <si>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</si>
  <si>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</si>
  <si>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</si>
  <si>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</si>
  <si>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</si>
  <si>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</si>
  <si>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</si>
  <si>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</si>
  <si>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</si>
  <si>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</si>
  <si>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</si>
  <si>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</si>
  <si>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</si>
  <si>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</si>
  <si>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</si>
  <si>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</si>
  <si>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</si>
  <si>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</si>
  <si>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</si>
  <si>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</si>
  <si>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</si>
  <si>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</si>
  <si>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</si>
  <si>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</si>
  <si>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</si>
  <si>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</si>
  <si>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</si>
  <si>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</si>
  <si>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</si>
  <si>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</si>
  <si>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</si>
  <si>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</si>
  <si>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</si>
  <si>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</si>
  <si>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</si>
  <si>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</si>
  <si>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</si>
  <si>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</si>
  <si>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</si>
  <si>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</si>
  <si>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</si>
  <si>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</si>
  <si>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</si>
  <si>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</si>
  <si>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</si>
  <si>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</si>
  <si>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</si>
  <si>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</si>
  <si>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</si>
  <si>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</si>
  <si>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</si>
  <si>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</si>
  <si>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</si>
  <si>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</si>
  <si>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</si>
  <si>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</si>
  <si>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</si>
  <si>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</si>
  <si>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</si>
  <si>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</si>
  <si>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</si>
  <si>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</si>
  <si>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</si>
  <si>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</si>
  <si>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</si>
  <si>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</si>
  <si>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</si>
  <si>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</si>
  <si>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</si>
  <si>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</si>
  <si>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</si>
  <si>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</si>
  <si>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</si>
  <si>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</si>
  <si>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</si>
  <si>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</si>
  <si>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</si>
  <si>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ROZPOČTU</t>
  </si>
  <si>
    <t xml:space="preserve">Spracoval:   </t>
  </si>
  <si>
    <t xml:space="preserve">Miesto:  </t>
  </si>
  <si>
    <t>Kód</t>
  </si>
  <si>
    <t>Popis</t>
  </si>
  <si>
    <t>Dodávka</t>
  </si>
  <si>
    <t>Hmotnosť celkom</t>
  </si>
  <si>
    <t>Suť celkom</t>
  </si>
  <si>
    <t xml:space="preserve">Práce HSV   </t>
  </si>
  <si>
    <t xml:space="preserve">ZEMNÉ PRÁCE   </t>
  </si>
  <si>
    <t xml:space="preserve">ZÁKLADY   </t>
  </si>
  <si>
    <t xml:space="preserve">ZVISLÉ KONŠTRUKCIE   </t>
  </si>
  <si>
    <t xml:space="preserve">SPEVNENÉ PLOCHY   </t>
  </si>
  <si>
    <t xml:space="preserve">POVRCHOVÉ ÚPRAVY   </t>
  </si>
  <si>
    <t xml:space="preserve">OSTATNÉ PRÁCE   </t>
  </si>
  <si>
    <t xml:space="preserve">PRESUNY HMÔT   </t>
  </si>
  <si>
    <t xml:space="preserve">Práce PSV   </t>
  </si>
  <si>
    <t xml:space="preserve">IZOLÁCIE PROTI VODE A VLHKOSTI   </t>
  </si>
  <si>
    <t xml:space="preserve">ZTI-VNÚTORNA KANALIZÁCIA   </t>
  </si>
  <si>
    <t xml:space="preserve">ZTI-VNÚTORNÝ VODOVOD   </t>
  </si>
  <si>
    <t xml:space="preserve">ZTI-ZARIAĎOVACIE PREDMETY   </t>
  </si>
  <si>
    <t xml:space="preserve">ÚSTREDNÉ VYKUROVANIE-ARMATÚRY   </t>
  </si>
  <si>
    <t xml:space="preserve">ÚSTREDNÉ VYKUROVANIE-VYKUROVACIE TELESÁ   </t>
  </si>
  <si>
    <t xml:space="preserve">KONŠTRUKCIE KLAMPIARSKE   </t>
  </si>
  <si>
    <t xml:space="preserve">KONŠTRUKCIE STOLÁRSKE   </t>
  </si>
  <si>
    <t xml:space="preserve">KOVOVÉ DOPLNKOVÉ KONŠTRUKCIE   </t>
  </si>
  <si>
    <t xml:space="preserve">PODLAHY A OBKLADY KERAMICKÉ-DLAŽBY   </t>
  </si>
  <si>
    <t xml:space="preserve">PODLAHY VLYSOVÉ A PARKETOVÉ   </t>
  </si>
  <si>
    <t xml:space="preserve">PODLAHY POVLAKOVÉ   </t>
  </si>
  <si>
    <t xml:space="preserve">PODLAHY A OBKLADY KERAMICKÉ-OBKLADY   </t>
  </si>
  <si>
    <t xml:space="preserve">NÁTERY   </t>
  </si>
  <si>
    <t xml:space="preserve">MAĽBY   </t>
  </si>
  <si>
    <t xml:space="preserve">Montážne práce   </t>
  </si>
  <si>
    <t xml:space="preserve">Celkom   </t>
  </si>
  <si>
    <t>M-21 ELEKTROMONTÁŽE</t>
  </si>
  <si>
    <t>Objekt:   Architektúra</t>
  </si>
  <si>
    <t>Objednávateľ:   Obec Radatice</t>
  </si>
  <si>
    <t>Zhotoviteľ:  TIMEO, s.r .o</t>
  </si>
  <si>
    <t>Dátum:   31. 7. 2019</t>
  </si>
  <si>
    <t>Stavba:   Rekonštrukcia priestorov MŠ Radatice</t>
  </si>
  <si>
    <t>Architektúra</t>
  </si>
  <si>
    <t>Rekonštrukcia priestorov MŠ Radatice</t>
  </si>
  <si>
    <t>Obec Radatice</t>
  </si>
  <si>
    <t>Ing. Marek Gmitro</t>
  </si>
  <si>
    <t>TIMEO, s. r. o.</t>
  </si>
  <si>
    <t>SK2023683112</t>
  </si>
  <si>
    <t>Cena celkom bez DPH</t>
  </si>
  <si>
    <t>Cena celkom s DPH</t>
  </si>
  <si>
    <t>21-M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</si>
</sst>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%;\-0.00%"/>
    <numFmt numFmtId="165" formatCode="#,##0.000;\-#,##0.000"/>
    <numFmt numFmtId="166" formatCode="#,##0.00_ ;\-#,##0.00\ "/>
    <numFmt numFmtId="167" formatCode="#,##0.0000;\-#,##0.0000"/>
  </numFmts>
  <fonts count="55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1"/>
      <name val="Arial CE"/>
      <family val="0"/>
    </font>
    <font>
      <sz val="10"/>
      <color indexed="18"/>
      <name val="Arial C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4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0" fillId="0" borderId="0" xfId="45" applyAlignment="1">
      <alignment horizontal="left" vertical="top"/>
      <protection locked="0"/>
    </xf>
    <xf numFmtId="0" fontId="14" fillId="0" borderId="0" xfId="45" applyFont="1" applyAlignment="1" applyProtection="1">
      <alignment horizontal="left"/>
      <protection/>
    </xf>
    <xf numFmtId="0" fontId="15" fillId="0" borderId="0" xfId="45" applyFont="1" applyAlignment="1" applyProtection="1">
      <alignment horizontal="left" vertical="center"/>
      <protection/>
    </xf>
    <xf numFmtId="0" fontId="2" fillId="0" borderId="0" xfId="45" applyFont="1" applyAlignment="1" applyProtection="1">
      <alignment horizontal="left" vertical="top"/>
      <protection/>
    </xf>
    <xf numFmtId="0" fontId="16" fillId="0" borderId="0" xfId="45" applyFont="1" applyAlignment="1" applyProtection="1">
      <alignment horizontal="left" vertical="center"/>
      <protection/>
    </xf>
    <xf numFmtId="0" fontId="16" fillId="0" borderId="0" xfId="45" applyFont="1" applyAlignment="1" applyProtection="1">
      <alignment horizontal="left"/>
      <protection/>
    </xf>
    <xf numFmtId="0" fontId="17" fillId="0" borderId="0" xfId="45" applyFont="1" applyAlignment="1" applyProtection="1">
      <alignment horizontal="left"/>
      <protection/>
    </xf>
    <xf numFmtId="0" fontId="16" fillId="0" borderId="0" xfId="45" applyFont="1" applyAlignment="1" applyProtection="1">
      <alignment horizontal="left" vertical="top"/>
      <protection/>
    </xf>
    <xf numFmtId="0" fontId="5" fillId="0" borderId="0" xfId="45" applyFont="1" applyAlignment="1" applyProtection="1">
      <alignment horizontal="left"/>
      <protection/>
    </xf>
    <xf numFmtId="0" fontId="4" fillId="33" borderId="65" xfId="45" applyFont="1" applyFill="1" applyBorder="1" applyAlignment="1" applyProtection="1">
      <alignment horizontal="center" vertical="center" wrapText="1"/>
      <protection/>
    </xf>
    <xf numFmtId="0" fontId="4" fillId="33" borderId="65" xfId="45" applyFont="1" applyFill="1" applyBorder="1" applyAlignment="1" applyProtection="1">
      <alignment horizontal="center" vertical="center"/>
      <protection/>
    </xf>
    <xf numFmtId="0" fontId="5" fillId="0" borderId="0" xfId="45" applyFont="1" applyAlignment="1" applyProtection="1">
      <alignment horizontal="left" vertical="center"/>
      <protection/>
    </xf>
    <xf numFmtId="0" fontId="18" fillId="0" borderId="0" xfId="45" applyFont="1" applyAlignment="1">
      <alignment horizontal="center" wrapText="1"/>
      <protection locked="0"/>
    </xf>
    <xf numFmtId="0" fontId="18" fillId="0" borderId="0" xfId="45" applyFont="1" applyAlignment="1">
      <alignment horizontal="left" wrapText="1"/>
      <protection locked="0"/>
    </xf>
    <xf numFmtId="39" fontId="18" fillId="0" borderId="0" xfId="45" applyNumberFormat="1" applyFont="1" applyAlignment="1">
      <alignment horizontal="right"/>
      <protection locked="0"/>
    </xf>
    <xf numFmtId="165" fontId="18" fillId="0" borderId="0" xfId="45" applyNumberFormat="1" applyFont="1" applyAlignment="1">
      <alignment horizontal="right"/>
      <protection locked="0"/>
    </xf>
    <xf numFmtId="0" fontId="19" fillId="0" borderId="0" xfId="45" applyFont="1" applyAlignment="1">
      <alignment horizontal="center" wrapText="1"/>
      <protection locked="0"/>
    </xf>
    <xf numFmtId="0" fontId="19" fillId="0" borderId="0" xfId="45" applyFont="1" applyAlignment="1">
      <alignment horizontal="left" wrapText="1"/>
      <protection locked="0"/>
    </xf>
    <xf numFmtId="39" fontId="19" fillId="0" borderId="0" xfId="45" applyNumberFormat="1" applyFont="1" applyAlignment="1">
      <alignment horizontal="right"/>
      <protection locked="0"/>
    </xf>
    <xf numFmtId="165" fontId="19" fillId="0" borderId="0" xfId="45" applyNumberFormat="1" applyFont="1" applyAlignment="1">
      <alignment horizontal="right"/>
      <protection locked="0"/>
    </xf>
    <xf numFmtId="0" fontId="0" fillId="0" borderId="0" xfId="45" applyFont="1" applyAlignment="1">
      <alignment horizontal="left" vertical="top"/>
      <protection locked="0"/>
    </xf>
    <xf numFmtId="3" fontId="4" fillId="0" borderId="25" xfId="0" applyNumberFormat="1" applyFont="1" applyBorder="1" applyAlignment="1" applyProtection="1">
      <alignment horizontal="left" vertical="center"/>
      <protection/>
    </xf>
    <xf numFmtId="0" fontId="20" fillId="0" borderId="65" xfId="45" applyFont="1" applyBorder="1" applyAlignment="1">
      <alignment horizontal="center" wrapText="1"/>
      <protection locked="0"/>
    </xf>
    <xf numFmtId="0" fontId="20" fillId="0" borderId="65" xfId="45" applyFont="1" applyBorder="1" applyAlignment="1">
      <alignment horizontal="left" wrapText="1"/>
      <protection locked="0"/>
    </xf>
    <xf numFmtId="39" fontId="20" fillId="0" borderId="65" xfId="45" applyNumberFormat="1" applyFont="1" applyBorder="1" applyAlignment="1">
      <alignment horizontal="right"/>
      <protection locked="0"/>
    </xf>
    <xf numFmtId="165" fontId="20" fillId="0" borderId="65" xfId="45" applyNumberFormat="1" applyFont="1" applyBorder="1" applyAlignment="1">
      <alignment horizontal="right"/>
      <protection locked="0"/>
    </xf>
    <xf numFmtId="0" fontId="0" fillId="0" borderId="0" xfId="45" applyFont="1" applyAlignment="1">
      <alignment horizontal="left" vertical="top"/>
      <protection locked="0"/>
    </xf>
    <xf numFmtId="39" fontId="20" fillId="0" borderId="66" xfId="45" applyNumberFormat="1" applyFont="1" applyBorder="1" applyAlignment="1">
      <alignment horizontal="right"/>
      <protection locked="0"/>
    </xf>
    <xf numFmtId="39" fontId="20" fillId="0" borderId="28" xfId="45" applyNumberFormat="1" applyFont="1" applyBorder="1" applyAlignment="1">
      <alignment horizontal="right"/>
      <protection locked="0"/>
    </xf>
    <xf numFmtId="39" fontId="20" fillId="0" borderId="67" xfId="45" applyNumberFormat="1" applyFont="1" applyBorder="1" applyAlignment="1">
      <alignment horizontal="right"/>
      <protection locked="0"/>
    </xf>
    <xf numFmtId="165" fontId="20" fillId="0" borderId="30" xfId="45" applyNumberFormat="1" applyFont="1" applyBorder="1" applyAlignment="1">
      <alignment horizontal="right"/>
      <protection locked="0"/>
    </xf>
    <xf numFmtId="0" fontId="20" fillId="0" borderId="67" xfId="45" applyFont="1" applyBorder="1" applyAlignment="1">
      <alignment horizontal="center" wrapText="1"/>
      <protection locked="0"/>
    </xf>
    <xf numFmtId="0" fontId="20" fillId="0" borderId="30" xfId="45" applyFont="1" applyBorder="1" applyAlignment="1">
      <alignment horizontal="left" wrapText="1"/>
      <protection locked="0"/>
    </xf>
    <xf numFmtId="14" fontId="2" fillId="0" borderId="26" xfId="0" applyNumberFormat="1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3" fillId="0" borderId="0" xfId="45" applyFont="1" applyAlignment="1" applyProtection="1">
      <alignment horizontal="center" vertical="center"/>
      <protection/>
    </xf>
    <xf numFmtId="0" fontId="16" fillId="0" borderId="0" xfId="45" applyFont="1" applyAlignment="1" applyProtection="1">
      <alignment horizontal="left" vertical="center"/>
      <protection/>
    </xf>
    <xf numFmtId="39" fontId="16" fillId="0" borderId="0" xfId="45" applyNumberFormat="1" applyFont="1" applyAlignment="1" applyProtection="1">
      <alignment horizontal="left" vertical="center"/>
      <protection/>
    </xf>
    <xf numFmtId="165" fontId="16" fillId="0" borderId="0" xfId="45" applyNumberFormat="1" applyFont="1" applyAlignment="1" applyProtection="1">
      <alignment horizontal="left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O46" sqref="O46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74" t="s">
        <v>134</v>
      </c>
      <c r="F5" s="175"/>
      <c r="G5" s="175"/>
      <c r="H5" s="175"/>
      <c r="I5" s="175"/>
      <c r="J5" s="175"/>
      <c r="K5" s="175"/>
      <c r="L5" s="175"/>
      <c r="M5" s="176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 t="s">
        <v>3</v>
      </c>
      <c r="C6" s="16"/>
      <c r="D6" s="16"/>
      <c r="E6" s="177" t="s">
        <v>133</v>
      </c>
      <c r="F6" s="178"/>
      <c r="G6" s="178"/>
      <c r="H6" s="178"/>
      <c r="I6" s="178"/>
      <c r="J6" s="178"/>
      <c r="K6" s="178"/>
      <c r="L6" s="178"/>
      <c r="M6" s="179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80" t="s">
        <v>5</v>
      </c>
      <c r="F7" s="181"/>
      <c r="G7" s="181"/>
      <c r="H7" s="181"/>
      <c r="I7" s="181"/>
      <c r="J7" s="181"/>
      <c r="K7" s="181"/>
      <c r="L7" s="181"/>
      <c r="M7" s="182"/>
      <c r="N7" s="16"/>
      <c r="O7" s="16"/>
      <c r="P7" s="16" t="s">
        <v>6</v>
      </c>
      <c r="Q7" s="24"/>
      <c r="R7" s="25"/>
      <c r="S7" s="21"/>
    </row>
    <row r="8" spans="1:19" s="2" customFormat="1" ht="24.75" customHeight="1">
      <c r="A8" s="18"/>
      <c r="B8" s="168"/>
      <c r="C8" s="168"/>
      <c r="D8" s="16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1"/>
    </row>
    <row r="9" spans="1:19" s="2" customFormat="1" ht="24.75" customHeight="1">
      <c r="A9" s="18"/>
      <c r="B9" s="16" t="s">
        <v>9</v>
      </c>
      <c r="C9" s="16"/>
      <c r="D9" s="16"/>
      <c r="E9" s="183" t="s">
        <v>135</v>
      </c>
      <c r="F9" s="184"/>
      <c r="G9" s="184"/>
      <c r="H9" s="184"/>
      <c r="I9" s="184"/>
      <c r="J9" s="184"/>
      <c r="K9" s="184"/>
      <c r="L9" s="184"/>
      <c r="M9" s="185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10</v>
      </c>
      <c r="C10" s="16"/>
      <c r="D10" s="16"/>
      <c r="E10" s="186" t="s">
        <v>136</v>
      </c>
      <c r="F10" s="187"/>
      <c r="G10" s="187"/>
      <c r="H10" s="187"/>
      <c r="I10" s="187"/>
      <c r="J10" s="187"/>
      <c r="K10" s="187"/>
      <c r="L10" s="187"/>
      <c r="M10" s="188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186" t="s">
        <v>137</v>
      </c>
      <c r="F11" s="187"/>
      <c r="G11" s="187"/>
      <c r="H11" s="187"/>
      <c r="I11" s="187"/>
      <c r="J11" s="187"/>
      <c r="K11" s="187"/>
      <c r="L11" s="187"/>
      <c r="M11" s="188"/>
      <c r="N11" s="16"/>
      <c r="O11" s="16"/>
      <c r="P11" s="150">
        <v>46946039</v>
      </c>
      <c r="Q11" s="27" t="s">
        <v>138</v>
      </c>
      <c r="R11" s="28"/>
      <c r="S11" s="21"/>
    </row>
    <row r="12" spans="1:19" s="2" customFormat="1" ht="21.75" customHeight="1">
      <c r="A12" s="29"/>
      <c r="B12" s="169" t="s">
        <v>12</v>
      </c>
      <c r="C12" s="169"/>
      <c r="D12" s="169"/>
      <c r="E12" s="171"/>
      <c r="F12" s="172"/>
      <c r="G12" s="172"/>
      <c r="H12" s="172"/>
      <c r="I12" s="172"/>
      <c r="J12" s="172"/>
      <c r="K12" s="172"/>
      <c r="L12" s="172"/>
      <c r="M12" s="173"/>
      <c r="N12" s="30"/>
      <c r="O12" s="30"/>
      <c r="P12" s="31"/>
      <c r="Q12" s="166"/>
      <c r="R12" s="167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13</v>
      </c>
      <c r="F14" s="16"/>
      <c r="G14" s="30"/>
      <c r="H14" s="16" t="s">
        <v>14</v>
      </c>
      <c r="I14" s="30"/>
      <c r="J14" s="16"/>
      <c r="K14" s="16"/>
      <c r="L14" s="16"/>
      <c r="M14" s="16"/>
      <c r="N14" s="16"/>
      <c r="O14" s="16"/>
      <c r="P14" s="16" t="s">
        <v>15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162">
        <v>43677</v>
      </c>
      <c r="I15" s="163"/>
      <c r="J15" s="16"/>
      <c r="K15" s="16"/>
      <c r="L15" s="16"/>
      <c r="M15" s="16"/>
      <c r="N15" s="16"/>
      <c r="O15" s="16"/>
      <c r="P15" s="36" t="s">
        <v>16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17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18</v>
      </c>
      <c r="B18" s="46"/>
      <c r="C18" s="46"/>
      <c r="D18" s="47"/>
      <c r="E18" s="48" t="s">
        <v>19</v>
      </c>
      <c r="F18" s="47"/>
      <c r="G18" s="48" t="s">
        <v>20</v>
      </c>
      <c r="H18" s="46"/>
      <c r="I18" s="47"/>
      <c r="J18" s="48" t="s">
        <v>21</v>
      </c>
      <c r="K18" s="46"/>
      <c r="L18" s="48" t="s">
        <v>22</v>
      </c>
      <c r="M18" s="46"/>
      <c r="N18" s="46"/>
      <c r="O18" s="49"/>
      <c r="P18" s="47"/>
      <c r="Q18" s="48" t="s">
        <v>23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24</v>
      </c>
      <c r="F20" s="42"/>
      <c r="G20" s="42"/>
      <c r="H20" s="42"/>
      <c r="I20" s="42"/>
      <c r="J20" s="61" t="s">
        <v>25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26</v>
      </c>
      <c r="B21" s="63"/>
      <c r="C21" s="64" t="s">
        <v>27</v>
      </c>
      <c r="D21" s="65"/>
      <c r="E21" s="65"/>
      <c r="F21" s="66"/>
      <c r="G21" s="62" t="s">
        <v>28</v>
      </c>
      <c r="H21" s="67"/>
      <c r="I21" s="64" t="s">
        <v>29</v>
      </c>
      <c r="J21" s="65"/>
      <c r="K21" s="65"/>
      <c r="L21" s="62" t="s">
        <v>30</v>
      </c>
      <c r="M21" s="67"/>
      <c r="N21" s="64" t="s">
        <v>31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32</v>
      </c>
      <c r="B22" s="70" t="s">
        <v>33</v>
      </c>
      <c r="C22" s="71"/>
      <c r="D22" s="72" t="s">
        <v>34</v>
      </c>
      <c r="E22" s="73">
        <v>5383.66</v>
      </c>
      <c r="F22" s="74"/>
      <c r="G22" s="69" t="s">
        <v>35</v>
      </c>
      <c r="H22" s="75" t="s">
        <v>36</v>
      </c>
      <c r="I22" s="76"/>
      <c r="J22" s="77">
        <v>0</v>
      </c>
      <c r="K22" s="78"/>
      <c r="L22" s="69" t="s">
        <v>37</v>
      </c>
      <c r="M22" s="79" t="s">
        <v>38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39</v>
      </c>
      <c r="B23" s="82"/>
      <c r="C23" s="83"/>
      <c r="D23" s="72" t="s">
        <v>40</v>
      </c>
      <c r="E23" s="73">
        <v>18198.89</v>
      </c>
      <c r="F23" s="74"/>
      <c r="G23" s="69" t="s">
        <v>41</v>
      </c>
      <c r="H23" s="16" t="s">
        <v>42</v>
      </c>
      <c r="I23" s="76"/>
      <c r="J23" s="77">
        <v>0</v>
      </c>
      <c r="K23" s="78"/>
      <c r="L23" s="69" t="s">
        <v>43</v>
      </c>
      <c r="M23" s="79" t="s">
        <v>44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45</v>
      </c>
      <c r="B24" s="70" t="s">
        <v>46</v>
      </c>
      <c r="C24" s="71"/>
      <c r="D24" s="72" t="s">
        <v>34</v>
      </c>
      <c r="E24" s="73">
        <v>21392.79</v>
      </c>
      <c r="F24" s="74"/>
      <c r="G24" s="69" t="s">
        <v>47</v>
      </c>
      <c r="H24" s="75" t="s">
        <v>48</v>
      </c>
      <c r="I24" s="76"/>
      <c r="J24" s="77">
        <v>0</v>
      </c>
      <c r="K24" s="78"/>
      <c r="L24" s="69" t="s">
        <v>49</v>
      </c>
      <c r="M24" s="79" t="s">
        <v>50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51</v>
      </c>
      <c r="B25" s="82"/>
      <c r="C25" s="83"/>
      <c r="D25" s="72" t="s">
        <v>40</v>
      </c>
      <c r="E25" s="73">
        <v>11536.29</v>
      </c>
      <c r="F25" s="74"/>
      <c r="G25" s="69" t="s">
        <v>52</v>
      </c>
      <c r="H25" s="75"/>
      <c r="I25" s="76"/>
      <c r="J25" s="77">
        <v>0</v>
      </c>
      <c r="K25" s="78"/>
      <c r="L25" s="69" t="s">
        <v>53</v>
      </c>
      <c r="M25" s="79" t="s">
        <v>54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55</v>
      </c>
      <c r="B26" s="70" t="s">
        <v>56</v>
      </c>
      <c r="C26" s="71"/>
      <c r="D26" s="72" t="s">
        <v>34</v>
      </c>
      <c r="E26" s="73">
        <v>183.1</v>
      </c>
      <c r="F26" s="74"/>
      <c r="G26" s="84"/>
      <c r="H26" s="80"/>
      <c r="I26" s="76"/>
      <c r="J26" s="77"/>
      <c r="K26" s="78"/>
      <c r="L26" s="69" t="s">
        <v>57</v>
      </c>
      <c r="M26" s="79" t="s">
        <v>58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59</v>
      </c>
      <c r="B27" s="82"/>
      <c r="C27" s="83"/>
      <c r="D27" s="72" t="s">
        <v>40</v>
      </c>
      <c r="E27" s="73">
        <v>423.66</v>
      </c>
      <c r="F27" s="74"/>
      <c r="G27" s="84"/>
      <c r="H27" s="80"/>
      <c r="I27" s="76"/>
      <c r="J27" s="77"/>
      <c r="K27" s="78"/>
      <c r="L27" s="69" t="s">
        <v>60</v>
      </c>
      <c r="M27" s="75" t="s">
        <v>61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62</v>
      </c>
      <c r="B28" s="170" t="s">
        <v>63</v>
      </c>
      <c r="C28" s="170"/>
      <c r="D28" s="170"/>
      <c r="E28" s="85">
        <v>57118.38</v>
      </c>
      <c r="F28" s="44"/>
      <c r="G28" s="69" t="s">
        <v>64</v>
      </c>
      <c r="H28" s="86" t="s">
        <v>65</v>
      </c>
      <c r="I28" s="76"/>
      <c r="J28" s="87"/>
      <c r="K28" s="88"/>
      <c r="L28" s="69" t="s">
        <v>66</v>
      </c>
      <c r="M28" s="86" t="s">
        <v>67</v>
      </c>
      <c r="N28" s="80"/>
      <c r="O28" s="49"/>
      <c r="P28" s="80"/>
      <c r="Q28" s="76"/>
      <c r="R28" s="85">
        <v>0</v>
      </c>
      <c r="S28" s="44"/>
    </row>
    <row r="29" spans="1:19" s="2" customFormat="1" ht="19.5" customHeight="1">
      <c r="A29" s="89" t="s">
        <v>68</v>
      </c>
      <c r="B29" s="90" t="s">
        <v>69</v>
      </c>
      <c r="C29" s="91"/>
      <c r="D29" s="92"/>
      <c r="E29" s="93">
        <v>0</v>
      </c>
      <c r="F29" s="40"/>
      <c r="G29" s="89" t="s">
        <v>70</v>
      </c>
      <c r="H29" s="90" t="s">
        <v>71</v>
      </c>
      <c r="I29" s="92"/>
      <c r="J29" s="94">
        <v>0</v>
      </c>
      <c r="K29" s="95"/>
      <c r="L29" s="89" t="s">
        <v>72</v>
      </c>
      <c r="M29" s="90" t="s">
        <v>73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10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74</v>
      </c>
      <c r="M30" s="47"/>
      <c r="N30" s="64" t="s">
        <v>75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76</v>
      </c>
      <c r="M31" s="75" t="s">
        <v>77</v>
      </c>
      <c r="N31" s="80"/>
      <c r="O31" s="49"/>
      <c r="P31" s="80"/>
      <c r="Q31" s="76"/>
      <c r="R31" s="85">
        <v>57118.38</v>
      </c>
      <c r="S31" s="44"/>
    </row>
    <row r="32" spans="1:19" s="2" customFormat="1" ht="19.5" customHeight="1">
      <c r="A32" s="101" t="s">
        <v>78</v>
      </c>
      <c r="B32" s="49"/>
      <c r="C32" s="49"/>
      <c r="D32" s="49"/>
      <c r="E32" s="49"/>
      <c r="F32" s="83"/>
      <c r="G32" s="102" t="s">
        <v>79</v>
      </c>
      <c r="H32" s="49"/>
      <c r="I32" s="49"/>
      <c r="J32" s="49"/>
      <c r="K32" s="49"/>
      <c r="L32" s="69" t="s">
        <v>80</v>
      </c>
      <c r="M32" s="79" t="s">
        <v>81</v>
      </c>
      <c r="N32" s="103">
        <v>20</v>
      </c>
      <c r="O32" s="104" t="s">
        <v>82</v>
      </c>
      <c r="P32" s="105">
        <v>57118.38</v>
      </c>
      <c r="Q32" s="76"/>
      <c r="R32" s="106">
        <v>11423.68</v>
      </c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9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83</v>
      </c>
      <c r="M34" s="164" t="s">
        <v>84</v>
      </c>
      <c r="N34" s="165"/>
      <c r="O34" s="165"/>
      <c r="P34" s="165"/>
      <c r="Q34" s="92"/>
      <c r="R34" s="119">
        <v>68542.06</v>
      </c>
      <c r="S34" s="28"/>
    </row>
    <row r="35" spans="1:19" s="2" customFormat="1" ht="33" customHeight="1">
      <c r="A35" s="101" t="s">
        <v>78</v>
      </c>
      <c r="B35" s="49"/>
      <c r="C35" s="49"/>
      <c r="D35" s="49"/>
      <c r="E35" s="49"/>
      <c r="F35" s="83"/>
      <c r="G35" s="102" t="s">
        <v>79</v>
      </c>
      <c r="H35" s="49"/>
      <c r="I35" s="49"/>
      <c r="J35" s="49"/>
      <c r="K35" s="49"/>
      <c r="L35" s="62" t="s">
        <v>85</v>
      </c>
      <c r="M35" s="47"/>
      <c r="N35" s="64" t="s">
        <v>86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11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87</v>
      </c>
      <c r="M36" s="75" t="s">
        <v>88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89</v>
      </c>
      <c r="M37" s="75" t="s">
        <v>90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78</v>
      </c>
      <c r="B38" s="39"/>
      <c r="C38" s="39"/>
      <c r="D38" s="39"/>
      <c r="E38" s="39"/>
      <c r="F38" s="125"/>
      <c r="G38" s="126" t="s">
        <v>79</v>
      </c>
      <c r="H38" s="39"/>
      <c r="I38" s="39"/>
      <c r="J38" s="39"/>
      <c r="K38" s="39"/>
      <c r="L38" s="89" t="s">
        <v>91</v>
      </c>
      <c r="M38" s="90" t="s">
        <v>92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E5:M5"/>
    <mergeCell ref="E6:M6"/>
    <mergeCell ref="E7:M7"/>
    <mergeCell ref="E9:M9"/>
    <mergeCell ref="E10:M10"/>
    <mergeCell ref="E11:M11"/>
    <mergeCell ref="H15:I15"/>
    <mergeCell ref="M34:P34"/>
    <mergeCell ref="Q12:R12"/>
    <mergeCell ref="B8:D8"/>
    <mergeCell ref="B12:D12"/>
    <mergeCell ref="B28:D28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PageLayoutView="0" workbookViewId="0" topLeftCell="A1">
      <selection activeCell="E39" sqref="E39"/>
    </sheetView>
  </sheetViews>
  <sheetFormatPr defaultColWidth="10.66015625" defaultRowHeight="12" customHeight="1"/>
  <cols>
    <col min="1" max="1" width="9.66015625" style="129" customWidth="1"/>
    <col min="2" max="2" width="50" style="129" customWidth="1"/>
    <col min="3" max="4" width="18" style="129" customWidth="1"/>
    <col min="5" max="6" width="21.5" style="129" customWidth="1"/>
    <col min="7" max="8" width="16.33203125" style="129" customWidth="1"/>
    <col min="9" max="16384" width="10.66015625" style="149" customWidth="1"/>
  </cols>
  <sheetData>
    <row r="1" spans="1:8" s="129" customFormat="1" ht="30.75" customHeight="1">
      <c r="A1" s="189" t="s">
        <v>93</v>
      </c>
      <c r="B1" s="189"/>
      <c r="C1" s="189"/>
      <c r="D1" s="189"/>
      <c r="E1" s="189"/>
      <c r="F1" s="189"/>
      <c r="G1" s="189"/>
      <c r="H1" s="189"/>
    </row>
    <row r="2" spans="1:8" s="129" customFormat="1" ht="12.75" customHeight="1">
      <c r="A2" s="130" t="s">
        <v>132</v>
      </c>
      <c r="B2" s="130"/>
      <c r="C2" s="130"/>
      <c r="D2" s="130"/>
      <c r="E2" s="130"/>
      <c r="F2" s="130"/>
      <c r="G2" s="130"/>
      <c r="H2" s="130"/>
    </row>
    <row r="3" spans="1:8" s="129" customFormat="1" ht="12.75" customHeight="1">
      <c r="A3" s="130" t="s">
        <v>128</v>
      </c>
      <c r="B3" s="130"/>
      <c r="C3" s="130"/>
      <c r="D3" s="130"/>
      <c r="E3" s="130"/>
      <c r="F3" s="130"/>
      <c r="G3" s="130"/>
      <c r="H3" s="130"/>
    </row>
    <row r="4" spans="1:8" s="129" customFormat="1" ht="13.5" customHeight="1">
      <c r="A4" s="131"/>
      <c r="B4" s="131"/>
      <c r="C4" s="130"/>
      <c r="D4" s="130"/>
      <c r="E4" s="130"/>
      <c r="F4" s="130"/>
      <c r="G4" s="130"/>
      <c r="H4" s="130"/>
    </row>
    <row r="5" spans="1:8" s="129" customFormat="1" ht="6.75" customHeight="1">
      <c r="A5" s="132"/>
      <c r="B5" s="132"/>
      <c r="C5" s="132"/>
      <c r="D5" s="132"/>
      <c r="E5" s="132"/>
      <c r="F5" s="132"/>
      <c r="G5" s="132"/>
      <c r="H5" s="132"/>
    </row>
    <row r="6" spans="1:8" s="129" customFormat="1" ht="13.5" customHeight="1">
      <c r="A6" s="133" t="s">
        <v>129</v>
      </c>
      <c r="B6" s="133"/>
      <c r="C6" s="134"/>
      <c r="D6" s="135"/>
      <c r="E6" s="134"/>
      <c r="F6" s="134"/>
      <c r="G6" s="134"/>
      <c r="H6" s="134"/>
    </row>
    <row r="7" spans="1:8" s="129" customFormat="1" ht="14.25" customHeight="1">
      <c r="A7" s="133" t="s">
        <v>130</v>
      </c>
      <c r="B7" s="133"/>
      <c r="C7" s="136"/>
      <c r="D7" s="190" t="s">
        <v>94</v>
      </c>
      <c r="E7" s="191"/>
      <c r="F7" s="191"/>
      <c r="G7" s="192"/>
      <c r="H7" s="136"/>
    </row>
    <row r="8" spans="1:8" s="129" customFormat="1" ht="14.25" customHeight="1">
      <c r="A8" s="133" t="s">
        <v>95</v>
      </c>
      <c r="B8" s="133"/>
      <c r="C8" s="136"/>
      <c r="D8" s="133" t="s">
        <v>131</v>
      </c>
      <c r="E8" s="136"/>
      <c r="F8" s="136"/>
      <c r="G8" s="136"/>
      <c r="H8" s="136"/>
    </row>
    <row r="9" spans="1:8" s="129" customFormat="1" ht="6.75" customHeight="1">
      <c r="A9" s="137"/>
      <c r="B9" s="137"/>
      <c r="C9" s="137"/>
      <c r="D9" s="137"/>
      <c r="E9" s="137"/>
      <c r="F9" s="137"/>
      <c r="G9" s="137"/>
      <c r="H9" s="137"/>
    </row>
    <row r="10" spans="1:8" s="129" customFormat="1" ht="23.25" customHeight="1">
      <c r="A10" s="138" t="s">
        <v>96</v>
      </c>
      <c r="B10" s="138" t="s">
        <v>97</v>
      </c>
      <c r="C10" s="138" t="s">
        <v>98</v>
      </c>
      <c r="D10" s="138" t="s">
        <v>40</v>
      </c>
      <c r="E10" s="138" t="s">
        <v>139</v>
      </c>
      <c r="F10" s="138" t="s">
        <v>140</v>
      </c>
      <c r="G10" s="138" t="s">
        <v>99</v>
      </c>
      <c r="H10" s="138" t="s">
        <v>100</v>
      </c>
    </row>
    <row r="11" spans="1:8" s="129" customFormat="1" ht="12.75" customHeight="1" hidden="1">
      <c r="A11" s="138" t="s">
        <v>32</v>
      </c>
      <c r="B11" s="138" t="s">
        <v>39</v>
      </c>
      <c r="C11" s="139" t="s">
        <v>45</v>
      </c>
      <c r="D11" s="139" t="s">
        <v>51</v>
      </c>
      <c r="E11" s="139" t="s">
        <v>55</v>
      </c>
      <c r="F11" s="139" t="s">
        <v>55</v>
      </c>
      <c r="G11" s="139" t="s">
        <v>59</v>
      </c>
      <c r="H11" s="139" t="s">
        <v>62</v>
      </c>
    </row>
    <row r="12" spans="1:8" s="129" customFormat="1" ht="4.5" customHeight="1">
      <c r="A12" s="140"/>
      <c r="B12" s="140"/>
      <c r="C12" s="137"/>
      <c r="D12" s="137"/>
      <c r="E12" s="137"/>
      <c r="F12" s="137"/>
      <c r="G12" s="137"/>
      <c r="H12" s="137"/>
    </row>
    <row r="13" spans="1:8" s="129" customFormat="1" ht="30.75" customHeight="1">
      <c r="A13" s="141"/>
      <c r="B13" s="142" t="s">
        <v>101</v>
      </c>
      <c r="C13" s="143">
        <v>5383.66</v>
      </c>
      <c r="D13" s="143">
        <v>18198.89</v>
      </c>
      <c r="E13" s="143">
        <v>23582.54</v>
      </c>
      <c r="F13" s="143">
        <v>28299.05</v>
      </c>
      <c r="G13" s="144">
        <f>ROUND(G14+G15+G16+G17+G18+G19+G20,2)</f>
        <v>60.13</v>
      </c>
      <c r="H13" s="144">
        <f>ROUND(H14+H15+H16+H17+H18+H19+H20,2)</f>
        <v>71.77</v>
      </c>
    </row>
    <row r="14" spans="1:8" s="155" customFormat="1" ht="19.5" customHeight="1">
      <c r="A14" s="151">
        <v>1</v>
      </c>
      <c r="B14" s="152" t="s">
        <v>102</v>
      </c>
      <c r="C14" s="153"/>
      <c r="D14" s="153"/>
      <c r="E14" s="153">
        <f>ROUND(C14+D14,2)</f>
        <v>0</v>
      </c>
      <c r="F14" s="153">
        <f>ROUND(E14*1.2,2)</f>
        <v>0</v>
      </c>
      <c r="G14" s="154">
        <v>0</v>
      </c>
      <c r="H14" s="154">
        <v>0</v>
      </c>
    </row>
    <row r="15" spans="1:8" s="155" customFormat="1" ht="19.5" customHeight="1">
      <c r="A15" s="151">
        <v>2</v>
      </c>
      <c r="B15" s="152" t="s">
        <v>103</v>
      </c>
      <c r="C15" s="153"/>
      <c r="D15" s="153"/>
      <c r="E15" s="153">
        <f aca="true" t="shared" si="0" ref="E15:E20">ROUND(C15+D15,2)</f>
        <v>0</v>
      </c>
      <c r="F15" s="153">
        <f aca="true" t="shared" si="1" ref="F15:F36">ROUND(E15*1.2,2)</f>
        <v>0</v>
      </c>
      <c r="G15" s="154">
        <v>4.28</v>
      </c>
      <c r="H15" s="154">
        <v>0</v>
      </c>
    </row>
    <row r="16" spans="1:8" s="155" customFormat="1" ht="19.5" customHeight="1">
      <c r="A16" s="151">
        <v>3</v>
      </c>
      <c r="B16" s="152" t="s">
        <v>104</v>
      </c>
      <c r="C16" s="153"/>
      <c r="D16" s="153"/>
      <c r="E16" s="153">
        <f t="shared" si="0"/>
        <v>0</v>
      </c>
      <c r="F16" s="153">
        <f t="shared" si="1"/>
        <v>0</v>
      </c>
      <c r="G16" s="154">
        <v>4.05</v>
      </c>
      <c r="H16" s="154">
        <v>0</v>
      </c>
    </row>
    <row r="17" spans="1:8" s="155" customFormat="1" ht="19.5" customHeight="1">
      <c r="A17" s="151">
        <v>5</v>
      </c>
      <c r="B17" s="152" t="s">
        <v>105</v>
      </c>
      <c r="C17" s="153"/>
      <c r="D17" s="153"/>
      <c r="E17" s="153">
        <f t="shared" si="0"/>
        <v>0</v>
      </c>
      <c r="F17" s="153">
        <f t="shared" si="1"/>
        <v>0</v>
      </c>
      <c r="G17" s="154">
        <v>13.69</v>
      </c>
      <c r="H17" s="154">
        <v>0</v>
      </c>
    </row>
    <row r="18" spans="1:8" s="155" customFormat="1" ht="19.5" customHeight="1">
      <c r="A18" s="151">
        <v>6</v>
      </c>
      <c r="B18" s="152" t="s">
        <v>106</v>
      </c>
      <c r="C18" s="153"/>
      <c r="D18" s="153"/>
      <c r="E18" s="153"/>
      <c r="F18" s="153">
        <f t="shared" si="1"/>
        <v>0</v>
      </c>
      <c r="G18" s="154">
        <v>38.03</v>
      </c>
      <c r="H18" s="154">
        <v>0</v>
      </c>
    </row>
    <row r="19" spans="1:8" s="155" customFormat="1" ht="19.5" customHeight="1">
      <c r="A19" s="151">
        <v>9</v>
      </c>
      <c r="B19" s="152" t="s">
        <v>107</v>
      </c>
      <c r="C19" s="153"/>
      <c r="D19" s="153"/>
      <c r="E19" s="153">
        <f>ROUND(C19+D19,2)</f>
        <v>0</v>
      </c>
      <c r="F19" s="153">
        <f t="shared" si="1"/>
        <v>0</v>
      </c>
      <c r="G19" s="154">
        <v>0.08</v>
      </c>
      <c r="H19" s="154">
        <v>71.77</v>
      </c>
    </row>
    <row r="20" spans="1:8" s="155" customFormat="1" ht="19.5" customHeight="1">
      <c r="A20" s="151">
        <v>99</v>
      </c>
      <c r="B20" s="152" t="s">
        <v>108</v>
      </c>
      <c r="C20" s="153"/>
      <c r="D20" s="153"/>
      <c r="E20" s="153">
        <f t="shared" si="0"/>
        <v>0</v>
      </c>
      <c r="F20" s="153">
        <f t="shared" si="1"/>
        <v>0</v>
      </c>
      <c r="G20" s="154">
        <v>0</v>
      </c>
      <c r="H20" s="154">
        <v>0</v>
      </c>
    </row>
    <row r="21" spans="1:8" s="129" customFormat="1" ht="30.75" customHeight="1">
      <c r="A21" s="141"/>
      <c r="B21" s="142" t="s">
        <v>109</v>
      </c>
      <c r="C21" s="143">
        <v>21392.79</v>
      </c>
      <c r="D21" s="143">
        <v>11536.29</v>
      </c>
      <c r="E21" s="143">
        <v>32929.08</v>
      </c>
      <c r="F21" s="143">
        <v>39514.9</v>
      </c>
      <c r="G21" s="144">
        <f aca="true" t="shared" si="2" ref="C21:H21">ROUND(G22+G23+G24+G25+G26+G27+G28+G29+G30+G31+G32+G33+G34+G35+G36,2)</f>
        <v>8.52</v>
      </c>
      <c r="H21" s="144">
        <f t="shared" si="2"/>
        <v>1.21</v>
      </c>
    </row>
    <row r="22" spans="1:8" s="155" customFormat="1" ht="19.5" customHeight="1">
      <c r="A22" s="151">
        <v>711</v>
      </c>
      <c r="B22" s="152" t="s">
        <v>110</v>
      </c>
      <c r="C22" s="153"/>
      <c r="D22" s="153"/>
      <c r="E22" s="153">
        <f>ROUND(C22+D22,2)</f>
        <v>0</v>
      </c>
      <c r="F22" s="153">
        <f t="shared" si="1"/>
        <v>0</v>
      </c>
      <c r="G22" s="154">
        <v>0.15</v>
      </c>
      <c r="H22" s="154">
        <v>0</v>
      </c>
    </row>
    <row r="23" spans="1:8" s="155" customFormat="1" ht="19.5" customHeight="1">
      <c r="A23" s="151">
        <v>721</v>
      </c>
      <c r="B23" s="152" t="s">
        <v>111</v>
      </c>
      <c r="C23" s="153"/>
      <c r="D23" s="153"/>
      <c r="E23" s="153">
        <f aca="true" t="shared" si="3" ref="E23:E38">ROUND(C23+D23,2)</f>
        <v>0</v>
      </c>
      <c r="F23" s="153">
        <f t="shared" si="1"/>
        <v>0</v>
      </c>
      <c r="G23" s="154">
        <v>0.06</v>
      </c>
      <c r="H23" s="154">
        <v>0.02</v>
      </c>
    </row>
    <row r="24" spans="1:8" s="155" customFormat="1" ht="19.5" customHeight="1">
      <c r="A24" s="151">
        <v>722</v>
      </c>
      <c r="B24" s="152" t="s">
        <v>112</v>
      </c>
      <c r="C24" s="153"/>
      <c r="D24" s="153"/>
      <c r="E24" s="153">
        <f t="shared" si="3"/>
        <v>0</v>
      </c>
      <c r="F24" s="153">
        <f t="shared" si="1"/>
        <v>0</v>
      </c>
      <c r="G24" s="154">
        <v>0.11</v>
      </c>
      <c r="H24" s="154">
        <v>0.01</v>
      </c>
    </row>
    <row r="25" spans="1:8" s="155" customFormat="1" ht="19.5" customHeight="1">
      <c r="A25" s="151">
        <v>725</v>
      </c>
      <c r="B25" s="152" t="s">
        <v>113</v>
      </c>
      <c r="C25" s="153"/>
      <c r="D25" s="153"/>
      <c r="E25" s="153">
        <f t="shared" si="3"/>
        <v>0</v>
      </c>
      <c r="F25" s="153">
        <f t="shared" si="1"/>
        <v>0</v>
      </c>
      <c r="G25" s="154">
        <v>0.03</v>
      </c>
      <c r="H25" s="154">
        <v>0.36</v>
      </c>
    </row>
    <row r="26" spans="1:8" s="155" customFormat="1" ht="19.5" customHeight="1">
      <c r="A26" s="151">
        <v>734</v>
      </c>
      <c r="B26" s="152" t="s">
        <v>114</v>
      </c>
      <c r="C26" s="153"/>
      <c r="D26" s="153"/>
      <c r="E26" s="153">
        <f t="shared" si="3"/>
        <v>0</v>
      </c>
      <c r="F26" s="153">
        <f t="shared" si="1"/>
        <v>0</v>
      </c>
      <c r="G26" s="154">
        <v>0</v>
      </c>
      <c r="H26" s="154">
        <v>0</v>
      </c>
    </row>
    <row r="27" spans="1:8" s="155" customFormat="1" ht="27" customHeight="1">
      <c r="A27" s="151">
        <v>735</v>
      </c>
      <c r="B27" s="152" t="s">
        <v>115</v>
      </c>
      <c r="C27" s="153"/>
      <c r="D27" s="153"/>
      <c r="E27" s="153">
        <f t="shared" si="3"/>
        <v>0</v>
      </c>
      <c r="F27" s="153">
        <f t="shared" si="1"/>
        <v>0</v>
      </c>
      <c r="G27" s="154">
        <v>0</v>
      </c>
      <c r="H27" s="154">
        <v>0.51</v>
      </c>
    </row>
    <row r="28" spans="1:8" s="155" customFormat="1" ht="19.5" customHeight="1">
      <c r="A28" s="151">
        <v>764</v>
      </c>
      <c r="B28" s="152" t="s">
        <v>116</v>
      </c>
      <c r="C28" s="153"/>
      <c r="D28" s="153"/>
      <c r="E28" s="153">
        <f t="shared" si="3"/>
        <v>0</v>
      </c>
      <c r="F28" s="153">
        <f t="shared" si="1"/>
        <v>0</v>
      </c>
      <c r="G28" s="154">
        <v>0.04</v>
      </c>
      <c r="H28" s="154">
        <v>0</v>
      </c>
    </row>
    <row r="29" spans="1:8" s="155" customFormat="1" ht="19.5" customHeight="1">
      <c r="A29" s="151">
        <v>766</v>
      </c>
      <c r="B29" s="152" t="s">
        <v>117</v>
      </c>
      <c r="C29" s="153"/>
      <c r="D29" s="153"/>
      <c r="E29" s="153">
        <f t="shared" si="3"/>
        <v>0</v>
      </c>
      <c r="F29" s="153">
        <f t="shared" si="1"/>
        <v>0</v>
      </c>
      <c r="G29" s="154">
        <v>0.12</v>
      </c>
      <c r="H29" s="154">
        <v>0.01</v>
      </c>
    </row>
    <row r="30" spans="1:8" s="155" customFormat="1" ht="19.5" customHeight="1">
      <c r="A30" s="151">
        <v>767</v>
      </c>
      <c r="B30" s="152" t="s">
        <v>118</v>
      </c>
      <c r="C30" s="153"/>
      <c r="D30" s="153"/>
      <c r="E30" s="153">
        <f t="shared" si="3"/>
        <v>0</v>
      </c>
      <c r="F30" s="153">
        <f t="shared" si="1"/>
        <v>0</v>
      </c>
      <c r="G30" s="154">
        <v>1.09</v>
      </c>
      <c r="H30" s="154">
        <v>0</v>
      </c>
    </row>
    <row r="31" spans="1:8" s="155" customFormat="1" ht="19.5" customHeight="1">
      <c r="A31" s="151">
        <v>771</v>
      </c>
      <c r="B31" s="152" t="s">
        <v>119</v>
      </c>
      <c r="C31" s="153"/>
      <c r="D31" s="153"/>
      <c r="E31" s="153">
        <f t="shared" si="3"/>
        <v>0</v>
      </c>
      <c r="F31" s="153">
        <f t="shared" si="1"/>
        <v>0</v>
      </c>
      <c r="G31" s="154">
        <v>3.18</v>
      </c>
      <c r="H31" s="154">
        <v>0</v>
      </c>
    </row>
    <row r="32" spans="1:8" s="155" customFormat="1" ht="19.5" customHeight="1">
      <c r="A32" s="151">
        <v>775</v>
      </c>
      <c r="B32" s="152" t="s">
        <v>120</v>
      </c>
      <c r="C32" s="153"/>
      <c r="D32" s="153"/>
      <c r="E32" s="153">
        <f t="shared" si="3"/>
        <v>0</v>
      </c>
      <c r="F32" s="153">
        <f t="shared" si="1"/>
        <v>0</v>
      </c>
      <c r="G32" s="154">
        <v>0</v>
      </c>
      <c r="H32" s="154">
        <v>0.19</v>
      </c>
    </row>
    <row r="33" spans="1:8" s="155" customFormat="1" ht="19.5" customHeight="1">
      <c r="A33" s="151">
        <v>776</v>
      </c>
      <c r="B33" s="152" t="s">
        <v>121</v>
      </c>
      <c r="C33" s="153"/>
      <c r="D33" s="153"/>
      <c r="E33" s="153">
        <f t="shared" si="3"/>
        <v>0</v>
      </c>
      <c r="F33" s="153">
        <f t="shared" si="1"/>
        <v>0</v>
      </c>
      <c r="G33" s="154">
        <v>1.22</v>
      </c>
      <c r="H33" s="154">
        <v>0.11</v>
      </c>
    </row>
    <row r="34" spans="1:8" s="155" customFormat="1" ht="19.5" customHeight="1">
      <c r="A34" s="151">
        <v>781</v>
      </c>
      <c r="B34" s="152" t="s">
        <v>122</v>
      </c>
      <c r="C34" s="153"/>
      <c r="D34" s="153"/>
      <c r="E34" s="153">
        <f t="shared" si="3"/>
        <v>0</v>
      </c>
      <c r="F34" s="153">
        <f t="shared" si="1"/>
        <v>0</v>
      </c>
      <c r="G34" s="154">
        <v>2.21</v>
      </c>
      <c r="H34" s="154">
        <v>0</v>
      </c>
    </row>
    <row r="35" spans="1:8" s="155" customFormat="1" ht="19.5" customHeight="1">
      <c r="A35" s="151">
        <v>783</v>
      </c>
      <c r="B35" s="152" t="s">
        <v>123</v>
      </c>
      <c r="C35" s="153"/>
      <c r="D35" s="153"/>
      <c r="E35" s="156">
        <f t="shared" si="3"/>
        <v>0</v>
      </c>
      <c r="F35" s="153">
        <f t="shared" si="1"/>
        <v>0</v>
      </c>
      <c r="G35" s="154">
        <v>0.01</v>
      </c>
      <c r="H35" s="154">
        <v>0</v>
      </c>
    </row>
    <row r="36" spans="1:8" s="155" customFormat="1" ht="19.5" customHeight="1">
      <c r="A36" s="151">
        <v>784</v>
      </c>
      <c r="B36" s="152" t="s">
        <v>124</v>
      </c>
      <c r="C36" s="153"/>
      <c r="D36" s="157"/>
      <c r="E36" s="158"/>
      <c r="F36" s="153">
        <f t="shared" si="1"/>
        <v>0</v>
      </c>
      <c r="G36" s="159">
        <v>0.3</v>
      </c>
      <c r="H36" s="154">
        <v>0</v>
      </c>
    </row>
    <row r="37" spans="1:8" s="129" customFormat="1" ht="30.75" customHeight="1">
      <c r="A37" s="141"/>
      <c r="B37" s="142" t="s">
        <v>125</v>
      </c>
      <c r="C37" s="143">
        <v>183.1</v>
      </c>
      <c r="D37" s="143">
        <v>423.66</v>
      </c>
      <c r="E37" s="143">
        <v>606.76</v>
      </c>
      <c r="F37" s="143">
        <v>728.11</v>
      </c>
      <c r="G37" s="144">
        <f aca="true" t="shared" si="4" ref="C37:H37">ROUND(G38,2)</f>
        <v>0.01</v>
      </c>
      <c r="H37" s="144">
        <f t="shared" si="4"/>
        <v>0</v>
      </c>
    </row>
    <row r="38" spans="1:8" s="155" customFormat="1" ht="19.5" customHeight="1">
      <c r="A38" s="160" t="s">
        <v>141</v>
      </c>
      <c r="B38" s="161" t="s">
        <v>127</v>
      </c>
      <c r="C38" s="153"/>
      <c r="D38" s="157"/>
      <c r="E38" s="158"/>
      <c r="F38" s="153">
        <f>ROUND(E38*1.2,2)</f>
        <v>0</v>
      </c>
      <c r="G38" s="159">
        <v>0.01</v>
      </c>
      <c r="H38" s="154">
        <v>0</v>
      </c>
    </row>
    <row r="39" spans="1:8" s="129" customFormat="1" ht="30.75" customHeight="1">
      <c r="A39" s="145"/>
      <c r="B39" s="146" t="s">
        <v>126</v>
      </c>
      <c r="C39" s="147">
        <f aca="true" t="shared" si="5" ref="C39:H39">ROUND(C13+C21+C37,2)</f>
        <v>26959.55</v>
      </c>
      <c r="D39" s="147">
        <f t="shared" si="5"/>
        <v>30158.84</v>
      </c>
      <c r="E39" s="147">
        <f t="shared" si="5"/>
        <v>57118.38</v>
      </c>
      <c r="F39" s="147">
        <f t="shared" si="5"/>
        <v>68542.06</v>
      </c>
      <c r="G39" s="148">
        <f t="shared" si="5"/>
        <v>68.66</v>
      </c>
      <c r="H39" s="148">
        <f t="shared" si="5"/>
        <v>72.98</v>
      </c>
    </row>
  </sheetData>
  <sheetProtection/>
  <mergeCells count="2">
    <mergeCell ref="A1:H1"/>
    <mergeCell ref="D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urad1</dc:creator>
  <cp:keywords/>
  <dc:description/>
  <cp:lastModifiedBy>urad1</cp:lastModifiedBy>
  <cp:lastPrinted>2019-08-08T08:26:54Z</cp:lastPrinted>
  <dcterms:created xsi:type="dcterms:W3CDTF">2021-02-10T09:50:24Z</dcterms:created>
  <dcterms:modified xsi:type="dcterms:W3CDTF">2021-02-10T10:05:42Z</dcterms:modified>
  <cp:category/>
  <cp:version/>
  <cp:contentType/>
  <cp:contentStatus/>
</cp:coreProperties>
</file>